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ONAIT28041\Desktop\"/>
    </mc:Choice>
  </mc:AlternateContent>
  <bookViews>
    <workbookView xWindow="0" yWindow="0" windowWidth="20490" windowHeight="82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DQ102" i="11" l="1"/>
  <c r="DL102" i="11"/>
  <c r="CW102" i="11"/>
  <c r="CR102" i="11"/>
  <c r="AP23" i="11"/>
  <c r="AA23" i="11"/>
  <c r="V23" i="11"/>
  <c r="Q23" i="11"/>
  <c r="AU88" i="11"/>
  <c r="AP88" i="11"/>
  <c r="AF88" i="11"/>
  <c r="AU63" i="11"/>
  <c r="AP63" i="11"/>
  <c r="AA34" i="11"/>
  <c r="AA33" i="11"/>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s="1"/>
  <c r="BE34" i="9" l="1"/>
  <c r="BE35" i="9" s="1"/>
  <c r="BE36" i="9" s="1"/>
  <c r="BE37" i="9" s="1"/>
  <c r="CO34" i="9" s="1"/>
  <c r="CO35" i="9" s="1"/>
  <c r="CO36" i="9" s="1"/>
  <c r="BW34" i="9"/>
  <c r="BW35" i="9" s="1"/>
  <c r="BW36" i="9" s="1"/>
  <c r="BW37" i="9" s="1"/>
  <c r="BW38" i="9" s="1"/>
  <c r="BW39" i="9" s="1"/>
  <c r="BW40" i="9" s="1"/>
  <c r="BW41" i="9" s="1"/>
  <c r="BW42" i="9" s="1"/>
  <c r="BW43" i="9" s="1"/>
</calcChain>
</file>

<file path=xl/sharedStrings.xml><?xml version="1.0" encoding="utf-8"?>
<sst xmlns="http://schemas.openxmlformats.org/spreadsheetml/2006/main" count="1022" uniqueCount="571">
  <si>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</si>
  <si>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</si>
  <si>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</si>
  <si>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</si>
  <si>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</si>
  <si>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</si>
  <si>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</si>
  <si>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</si>
  <si>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</si>
  <si>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</si>
  <si>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</si>
  <si>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</si>
  <si>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</si>
  <si>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</si>
  <si>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</si>
  <si>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</si>
  <si>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</si>
  <si>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</si>
  <si>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</si>
  <si>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</si>
  <si>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</si>
  <si>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</si>
  <si>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</si>
  <si>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</si>
  <si>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</si>
  <si>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</si>
  <si>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</si>
  <si>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</si>
  <si>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</si>
  <si>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</si>
  <si>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</si>
  <si>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</si>
  <si>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</si>
  <si>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</si>
  <si>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</si>
  <si>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</si>
  <si>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</si>
  <si>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</si>
  <si>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</si>
  <si>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</si>
  <si>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</si>
  <si>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</si>
  <si>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</si>
  <si>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</si>
  <si>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</si>
  <si>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</si>
  <si>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</si>
  <si>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</si>
  <si>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</si>
  <si>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</si>
  <si>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</si>
  <si>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</si>
  <si>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</si>
  <si>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</si>
  <si>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</si>
  <si>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</si>
  <si>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</si>
  <si>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</si>
  <si>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</si>
  <si>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</si>
  <si>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</si>
  <si>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</si>
  <si>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</si>
  <si>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</si>
  <si>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</si>
  <si>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</si>
  <si>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</si>
  <si>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</si>
  <si>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</si>
  <si>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</si>
  <si>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</si>
  <si>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</si>
  <si>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</si>
  <si>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</si>
  <si>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</si>
  <si>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</si>
  <si>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</si>
  <si>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</si>
  <si>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</si>
  <si>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</si>
  <si>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</si>
  <si>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</si>
  <si>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</si>
  <si>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庄内町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</si>
  <si>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</si>
  <si>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</si>
  <si>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</si>
  <si>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</si>
  <si>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</si>
  <si>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</si>
  <si>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</si>
  <si>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</si>
  <si>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</si>
  <si>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</si>
  <si>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</si>
  <si>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</si>
  <si>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</si>
  <si>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</si>
  <si>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</si>
  <si>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</si>
  <si>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</si>
  <si>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</si>
  <si>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</si>
  <si>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</si>
  <si>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</si>
  <si>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</si>
  <si>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</si>
  <si>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</si>
  <si>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</si>
  <si>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</si>
  <si>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</si>
  <si>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</si>
  <si>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</si>
  <si>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</si>
  <si>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</si>
  <si>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</si>
  <si>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</si>
  <si>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</si>
  <si>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</si>
  <si>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</si>
  <si>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</si>
  <si>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</si>
  <si>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</si>
  <si>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</si>
  <si>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</si>
  <si>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</si>
  <si>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</si>
  <si>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</si>
  <si>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</si>
  <si>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</si>
  <si>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</si>
  <si>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</si>
  <si>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</si>
  <si>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</si>
  <si>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</si>
  <si>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</si>
  <si>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</si>
  <si>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</si>
  <si>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</si>
  <si>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</si>
  <si>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</si>
  <si>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</si>
  <si>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</si>
  <si>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</si>
  <si>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</si>
  <si>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</si>
  <si>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</si>
  <si>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</si>
  <si>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</si>
  <si>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</si>
  <si>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</si>
  <si>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</si>
  <si>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</si>
  <si>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</si>
  <si>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</si>
  <si>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</si>
  <si>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</si>
  <si>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</si>
  <si>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</si>
  <si>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</si>
  <si>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</si>
  <si>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</si>
  <si>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</si>
  <si>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</si>
  <si>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</si>
  <si>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</si>
  <si>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</si>
  <si>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</si>
  <si>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</si>
  <si>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</si>
  <si>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</si>
  <si>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</si>
  <si>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</si>
  <si>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</si>
  <si>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</si>
  <si>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</si>
  <si>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</si>
  <si>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</si>
  <si>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</si>
  <si>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</si>
  <si>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</si>
  <si>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</si>
  <si>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</si>
  <si>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</si>
  <si>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</si>
  <si>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</si>
  <si>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</si>
  <si>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</si>
  <si>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</si>
  <si>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</si>
  <si>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</si>
  <si>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</si>
  <si>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</si>
  <si>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</si>
  <si>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</si>
  <si>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</si>
  <si>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</si>
  <si>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</si>
  <si>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山形県庄内町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</si>
  <si>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</si>
  <si>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</si>
  <si>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</si>
  <si>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</si>
  <si>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</si>
  <si>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</si>
  <si>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</si>
  <si>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</si>
  <si>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</si>
  <si>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</si>
  <si>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</si>
  <si>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</si>
  <si>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</si>
  <si>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</si>
  <si>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</si>
  <si>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</si>
  <si>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</si>
  <si>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</si>
  <si>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</si>
  <si>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</si>
  <si>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</si>
  <si>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</si>
  <si>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</si>
  <si>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</si>
  <si>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</si>
  <si>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</si>
  <si>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</si>
  <si>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</si>
  <si>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</si>
  <si>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</si>
  <si>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</si>
  <si>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</si>
  <si>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</si>
  <si>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</si>
  <si>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</si>
  <si>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</si>
  <si>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</si>
  <si>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</si>
  <si>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</si>
  <si>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</si>
  <si>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</si>
  <si>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</si>
  <si>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</si>
  <si>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</si>
  <si>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</si>
  <si>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</si>
  <si>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</si>
  <si>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</si>
  <si>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</si>
  <si>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</si>
  <si>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</si>
  <si>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</si>
  <si>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</si>
  <si>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</si>
  <si>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</si>
  <si>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</si>
  <si>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</si>
  <si>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</si>
  <si>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</si>
  <si>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</si>
  <si>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</si>
  <si>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</si>
  <si>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</si>
  <si>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</si>
  <si>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</si>
  <si>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</si>
  <si>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</si>
  <si>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</si>
  <si>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</si>
  <si>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</si>
  <si>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</si>
  <si>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</si>
  <si>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</si>
  <si>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</si>
  <si>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</si>
  <si>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</si>
  <si>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</si>
  <si>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</si>
  <si>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</si>
  <si>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</si>
  <si>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</si>
  <si>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</si>
  <si>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</si>
  <si>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</si>
  <si>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</si>
  <si>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</si>
  <si>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</si>
  <si>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</si>
  <si>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</si>
  <si>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</si>
  <si>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</si>
  <si>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</si>
  <si>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</si>
  <si>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</si>
  <si>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</si>
  <si>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</si>
  <si>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</si>
  <si>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</si>
  <si>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</si>
  <si>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</si>
  <si>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</si>
  <si>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</si>
  <si>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</si>
  <si>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</si>
  <si>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</si>
  <si>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</si>
  <si>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</si>
  <si>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</si>
  <si>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</si>
  <si>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</si>
  <si>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</si>
  <si>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</si>
  <si>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</si>
  <si>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</si>
  <si>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</si>
  <si>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</si>
  <si>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</si>
  <si>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</si>
  <si>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</si>
  <si>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</si>
  <si>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</si>
  <si>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</si>
  <si>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</si>
  <si>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</si>
  <si>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</si>
  <si>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</si>
  <si>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</si>
  <si>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</si>
  <si>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</si>
  <si>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</si>
  <si>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</si>
  <si>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</si>
  <si>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</si>
  <si>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</si>
  <si>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</si>
  <si>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</si>
  <si>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</si>
  <si>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</si>
  <si>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</si>
  <si>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</si>
  <si>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</si>
  <si>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</si>
  <si>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</si>
  <si>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</si>
  <si>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</si>
  <si>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</si>
  <si>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</si>
  <si>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</si>
  <si>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山形県庄内町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</si>
  <si>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</si>
  <si>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</si>
  <si>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</si>
  <si>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</si>
  <si>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</si>
  <si>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</si>
  <si>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</si>
  <si>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</si>
  <si>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</si>
  <si>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</si>
  <si>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</si>
  <si>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</si>
  <si>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</si>
  <si>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</si>
  <si>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</si>
  <si>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</si>
  <si>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</si>
  <si>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</si>
  <si>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</si>
  <si>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</si>
  <si>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</si>
  <si>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</si>
  <si>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</si>
  <si>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</si>
  <si>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</si>
  <si>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</si>
  <si>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</si>
  <si>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</si>
  <si>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</si>
  <si>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</si>
  <si>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</si>
  <si>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</si>
  <si>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</si>
  <si>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庄内町国民健康保険特別会計</t>
    <phoneticPr fontId="5"/>
  </si>
  <si>
    <t>庄内町介護保険特別会計</t>
    <phoneticPr fontId="5"/>
  </si>
  <si>
    <t>庄内町後期高齢者医療保険特別会計</t>
    <phoneticPr fontId="5"/>
  </si>
  <si>
    <t>庄内町水道事業会計</t>
    <phoneticPr fontId="5"/>
  </si>
  <si>
    <t>法適用企業</t>
    <phoneticPr fontId="5"/>
  </si>
  <si>
    <t>庄内町ガス事業会計</t>
    <phoneticPr fontId="5"/>
  </si>
  <si>
    <t>庄内町簡易水道事業特別会計</t>
    <phoneticPr fontId="5"/>
  </si>
  <si>
    <t>法非適用企業</t>
    <phoneticPr fontId="5"/>
  </si>
  <si>
    <t>庄内町農業集落排水事業特別会計</t>
    <phoneticPr fontId="5"/>
  </si>
  <si>
    <t>庄内町下水道事業特別会計</t>
    <phoneticPr fontId="5"/>
  </si>
  <si>
    <t>庄内町風力発電事業特別会計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</si>
  <si>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</si>
  <si>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</si>
  <si>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</si>
  <si>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</si>
  <si>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</si>
  <si>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</si>
  <si>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</si>
  <si>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</si>
  <si>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</si>
  <si>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</si>
  <si>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</si>
  <si>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</si>
  <si>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</si>
  <si>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</si>
  <si>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</si>
  <si>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</si>
  <si>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</si>
  <si>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</si>
  <si>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</si>
  <si>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</si>
  <si>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</si>
  <si>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</si>
  <si>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</si>
  <si>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</si>
  <si>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</si>
  <si>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</si>
  <si>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</si>
  <si>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</si>
  <si>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</si>
  <si>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</si>
  <si>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</si>
  <si>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</si>
  <si>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</si>
  <si>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</si>
  <si>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</si>
  <si>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</si>
  <si>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</si>
  <si>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</si>
  <si>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</si>
  <si>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</si>
  <si>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</si>
  <si>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</si>
  <si>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</si>
  <si>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</si>
  <si>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</si>
  <si>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</si>
  <si>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</si>
  <si>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</si>
  <si>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</si>
  <si>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</si>
  <si>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</si>
  <si>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</si>
  <si>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</si>
  <si>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</si>
  <si>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</si>
  <si>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</si>
  <si>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</si>
  <si>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</si>
  <si>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</si>
  <si>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</si>
  <si>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</si>
  <si>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</si>
  <si>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</si>
  <si>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</si>
  <si>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</si>
  <si>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</si>
  <si>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</si>
  <si>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</si>
  <si>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</si>
  <si>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</si>
  <si>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</si>
  <si>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</si>
  <si>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</si>
  <si>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</si>
  <si>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</si>
  <si>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</si>
  <si>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</si>
  <si>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</si>
  <si>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</si>
  <si>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</si>
  <si>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</si>
  <si>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</si>
  <si>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</si>
  <si>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</si>
  <si>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</si>
  <si>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</si>
  <si>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</si>
  <si>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</si>
  <si>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</si>
  <si>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</si>
  <si>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</si>
  <si>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</si>
  <si>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</si>
  <si>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</si>
  <si>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</si>
  <si>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</si>
  <si>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</si>
  <si>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</si>
  <si>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</si>
  <si>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</si>
  <si>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</si>
  <si>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</si>
  <si>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</si>
  <si>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</si>
  <si>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</si>
  <si>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</si>
  <si>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</si>
  <si>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</si>
  <si>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</si>
  <si>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</si>
  <si>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</si>
  <si>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</si>
  <si>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</si>
  <si>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</si>
  <si>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</si>
  <si>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</si>
  <si>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</si>
  <si>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</si>
  <si>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</si>
  <si>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</si>
  <si>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</si>
  <si>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</si>
  <si>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</si>
  <si>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</si>
  <si>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</si>
  <si>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</si>
  <si>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</si>
  <si>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</si>
  <si>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</si>
  <si>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</si>
  <si>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</si>
  <si>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</si>
  <si>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</si>
  <si>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</si>
  <si>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</si>
  <si>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6.18</t>
  </si>
  <si>
    <t>一般会計</t>
  </si>
  <si>
    <t>庄内町ガス事業会計</t>
  </si>
  <si>
    <t>庄内町水道事業会計</t>
  </si>
  <si>
    <t>庄内町国民健康保険特別会計</t>
  </si>
  <si>
    <t>庄内町介護保険特別会計</t>
  </si>
  <si>
    <t>庄内町風力発電事業特別会計</t>
  </si>
  <si>
    <t>庄内町下水道事業特別会計</t>
  </si>
  <si>
    <t>庄内町農業集落排水事業特別会計</t>
  </si>
  <si>
    <t>その他会計（赤字）</t>
  </si>
  <si>
    <t>その他会計（黒字）</t>
  </si>
  <si>
    <t>-</t>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</si>
  <si>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</si>
  <si>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</si>
  <si>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</si>
  <si>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</si>
  <si>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</si>
  <si>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庄内広域行政組合（普通会計分）</t>
    <rPh sb="0" eb="2">
      <t>ショウナイ</t>
    </rPh>
    <rPh sb="2" eb="4">
      <t>コウイキ</t>
    </rPh>
    <rPh sb="4" eb="6">
      <t>ギョウセイ</t>
    </rPh>
    <rPh sb="6" eb="8">
      <t>クミアイ</t>
    </rPh>
    <rPh sb="9" eb="11">
      <t>フツウ</t>
    </rPh>
    <rPh sb="11" eb="13">
      <t>カイケイ</t>
    </rPh>
    <rPh sb="13" eb="14">
      <t>ブン</t>
    </rPh>
    <phoneticPr fontId="2"/>
  </si>
  <si>
    <t>酒田地区広域行政組合</t>
    <rPh sb="0" eb="2">
      <t>サカタ</t>
    </rPh>
    <rPh sb="2" eb="4">
      <t>チク</t>
    </rPh>
    <rPh sb="4" eb="6">
      <t>コウイキ</t>
    </rPh>
    <rPh sb="6" eb="8">
      <t>ギョウセイ</t>
    </rPh>
    <rPh sb="8" eb="10">
      <t>クミアイ</t>
    </rPh>
    <phoneticPr fontId="2"/>
  </si>
  <si>
    <t>山形県後期高齢者医療広域連合（普通会計分）</t>
    <rPh sb="0" eb="3">
      <t>ヤマガタケン</t>
    </rPh>
    <rPh sb="3" eb="5">
      <t>コウキ</t>
    </rPh>
    <rPh sb="5" eb="7">
      <t>コウレイ</t>
    </rPh>
    <rPh sb="7" eb="8">
      <t>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</si>
  <si>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7">
      <t>コウレイ</t>
    </rPh>
    <rPh sb="7" eb="8">
      <t>シャ</t>
    </rPh>
    <rPh sb="8" eb="10">
      <t>イリョウ</t>
    </rPh>
    <rPh sb="10" eb="12">
      <t>コウイキ</t>
    </rPh>
    <rPh sb="12" eb="14">
      <t>レンゴウ</t>
    </rPh>
    <rPh sb="15" eb="17">
      <t>ジギョウ</t>
    </rPh>
    <rPh sb="17" eb="19">
      <t>カイケイ</t>
    </rPh>
    <rPh sb="19" eb="20">
      <t>ブン</t>
    </rPh>
    <phoneticPr fontId="2"/>
  </si>
  <si>
    <t>庄内広域行政組合（青果市場事業特別会計）</t>
    <rPh sb="0" eb="2">
      <t>ショウナイ</t>
    </rPh>
    <rPh sb="2" eb="4">
      <t>コウイキ</t>
    </rPh>
    <rPh sb="4" eb="6">
      <t>ギョウセイ</t>
    </rPh>
    <rPh sb="6" eb="8">
      <t>クミアイ</t>
    </rPh>
    <rPh sb="9" eb="11">
      <t>セイカ</t>
    </rPh>
    <rPh sb="11" eb="13">
      <t>シジョウ</t>
    </rPh>
    <rPh sb="13" eb="15">
      <t>ジギョウ</t>
    </rPh>
    <rPh sb="15" eb="17">
      <t>トクベツ</t>
    </rPh>
    <rPh sb="17" eb="19">
      <t>カイケイ</t>
    </rPh>
    <phoneticPr fontId="2"/>
  </si>
  <si>
    <t>庄内広域行政組合（庄内食肉流通センター事業特別会計）</t>
    <rPh sb="0" eb="2">
      <t>ショウナイ</t>
    </rPh>
    <rPh sb="2" eb="4">
      <t>コウイキ</t>
    </rPh>
    <rPh sb="4" eb="6">
      <t>ギョウセイ</t>
    </rPh>
    <rPh sb="6" eb="8">
      <t>クミアイ</t>
    </rPh>
    <rPh sb="9" eb="11">
      <t>ショウナイ</t>
    </rPh>
    <rPh sb="11" eb="13">
      <t>ショクニク</t>
    </rPh>
    <rPh sb="13" eb="15">
      <t>リュウツウ</t>
    </rPh>
    <rPh sb="19" eb="21">
      <t>ジギョウ</t>
    </rPh>
    <rPh sb="21" eb="23">
      <t>トクベツ</t>
    </rPh>
    <rPh sb="23" eb="25">
      <t>カイケイ</t>
    </rPh>
    <phoneticPr fontId="2"/>
  </si>
  <si>
    <t>-</t>
    <phoneticPr fontId="2"/>
  </si>
  <si>
    <t>-</t>
    <phoneticPr fontId="2"/>
  </si>
  <si>
    <t>たちかわ風力発電研究所</t>
    <rPh sb="4" eb="6">
      <t>フウリョク</t>
    </rPh>
    <rPh sb="6" eb="8">
      <t>ハツデン</t>
    </rPh>
    <rPh sb="8" eb="11">
      <t>ケンキュウジョ</t>
    </rPh>
    <phoneticPr fontId="2"/>
  </si>
  <si>
    <t>イグゼあまるめ</t>
    <phoneticPr fontId="2"/>
  </si>
  <si>
    <t>山形県庄内町土地開発公社</t>
    <rPh sb="0" eb="3">
      <t>ヤマガタケン</t>
    </rPh>
    <rPh sb="3" eb="6">
      <t>ショウナイマチ</t>
    </rPh>
    <rPh sb="6" eb="8">
      <t>トチ</t>
    </rPh>
    <rPh sb="8" eb="10">
      <t>カイハツ</t>
    </rPh>
    <rPh sb="10" eb="12">
      <t>コウシャ</t>
    </rPh>
    <phoneticPr fontId="2"/>
  </si>
  <si>
    <t>-</t>
    <phoneticPr fontId="2"/>
  </si>
  <si>
    <t>〇</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</si>
  <si>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</si>
  <si>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</si>
  <si>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</si>
  <si>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</si>
  <si>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</si>
  <si>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</si>
  <si>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</si>
  <si>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</si>
  <si>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</si>
  <si>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</si>
  <si>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</si>
  <si>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</si>
  <si>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</si>
  <si>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将来負担比率も実質公債費比率も類似団体と比較すると高くなっている。
学校給食共同調理場整備事業や農産物交流施設整備事業などの大規模事業による地方債の発行増等によって、地方債現在高が増加したことが高い将来負担比率の要因として考えられる。今後も、本庁舎等整備事業など新たな大規模事業が予定されているため、地方債現在高は増加し、また償還の財源としての充当可能基金が減少することが見込まれることから、新規事業の抑制等、財政の健全化に向けて公債費の適正化に取り組んでいく必要がある。</t>
    <rPh sb="1" eb="3">
      <t>ショウライ</t>
    </rPh>
    <rPh sb="3" eb="5">
      <t>フタン</t>
    </rPh>
    <rPh sb="5" eb="7">
      <t>ヒリツ</t>
    </rPh>
    <rPh sb="8" eb="10">
      <t>ジッシツ</t>
    </rPh>
    <rPh sb="10" eb="12">
      <t>コウサイ</t>
    </rPh>
    <rPh sb="12" eb="13">
      <t>ヒ</t>
    </rPh>
    <rPh sb="13" eb="15">
      <t>ヒリツ</t>
    </rPh>
    <rPh sb="16" eb="18">
      <t>ルイジ</t>
    </rPh>
    <rPh sb="18" eb="20">
      <t>ダンタイ</t>
    </rPh>
    <rPh sb="21" eb="23">
      <t>ヒカク</t>
    </rPh>
    <rPh sb="26" eb="27">
      <t>タカ</t>
    </rPh>
    <rPh sb="35" eb="37">
      <t>ガッコウ</t>
    </rPh>
    <rPh sb="37" eb="39">
      <t>キュウショク</t>
    </rPh>
    <rPh sb="39" eb="41">
      <t>キョウドウ</t>
    </rPh>
    <rPh sb="41" eb="43">
      <t>チョウリ</t>
    </rPh>
    <rPh sb="43" eb="44">
      <t>ジョウ</t>
    </rPh>
    <rPh sb="44" eb="46">
      <t>セイビ</t>
    </rPh>
    <rPh sb="46" eb="48">
      <t>ジギョウ</t>
    </rPh>
    <rPh sb="49" eb="51">
      <t>ノウサン</t>
    </rPh>
    <rPh sb="51" eb="52">
      <t>ブツ</t>
    </rPh>
    <rPh sb="52" eb="54">
      <t>コウリュウ</t>
    </rPh>
    <rPh sb="54" eb="56">
      <t>シセツ</t>
    </rPh>
    <rPh sb="56" eb="58">
      <t>セイビ</t>
    </rPh>
    <rPh sb="58" eb="60">
      <t>ジギョウ</t>
    </rPh>
    <rPh sb="63" eb="66">
      <t>ダイキボ</t>
    </rPh>
    <rPh sb="66" eb="68">
      <t>ジギョウ</t>
    </rPh>
    <rPh sb="71" eb="74">
      <t>チホウサイ</t>
    </rPh>
    <rPh sb="75" eb="77">
      <t>ハッコウ</t>
    </rPh>
    <rPh sb="77" eb="78">
      <t>ゾウ</t>
    </rPh>
    <rPh sb="78" eb="79">
      <t>トウ</t>
    </rPh>
    <rPh sb="84" eb="86">
      <t>チホウ</t>
    </rPh>
    <rPh sb="86" eb="87">
      <t>サイ</t>
    </rPh>
    <rPh sb="87" eb="89">
      <t>ゲンザイ</t>
    </rPh>
    <rPh sb="89" eb="90">
      <t>ダカ</t>
    </rPh>
    <rPh sb="91" eb="93">
      <t>ゾウカ</t>
    </rPh>
    <rPh sb="98" eb="99">
      <t>タカ</t>
    </rPh>
    <rPh sb="100" eb="102">
      <t>ショウライ</t>
    </rPh>
    <rPh sb="102" eb="104">
      <t>フタン</t>
    </rPh>
    <rPh sb="104" eb="106">
      <t>ヒリツ</t>
    </rPh>
    <rPh sb="107" eb="109">
      <t>ヨウイン</t>
    </rPh>
    <rPh sb="112" eb="113">
      <t>カンガ</t>
    </rPh>
    <rPh sb="118" eb="120">
      <t>コンゴ</t>
    </rPh>
    <rPh sb="122" eb="125">
      <t>ホンチョウシャ</t>
    </rPh>
    <rPh sb="125" eb="126">
      <t>トウ</t>
    </rPh>
    <rPh sb="126" eb="128">
      <t>セイビ</t>
    </rPh>
    <rPh sb="128" eb="130">
      <t>ジギョウ</t>
    </rPh>
    <rPh sb="132" eb="133">
      <t>アラ</t>
    </rPh>
    <rPh sb="135" eb="138">
      <t>ダイキボ</t>
    </rPh>
    <rPh sb="138" eb="140">
      <t>ジギョウ</t>
    </rPh>
    <rPh sb="141" eb="143">
      <t>ヨテイ</t>
    </rPh>
    <rPh sb="151" eb="153">
      <t>チホウ</t>
    </rPh>
    <rPh sb="153" eb="154">
      <t>サイ</t>
    </rPh>
    <rPh sb="154" eb="157">
      <t>ゲンザイダカ</t>
    </rPh>
    <rPh sb="158" eb="160">
      <t>ゾウカ</t>
    </rPh>
    <rPh sb="164" eb="166">
      <t>ショウカン</t>
    </rPh>
    <rPh sb="167" eb="169">
      <t>ザイゲン</t>
    </rPh>
    <rPh sb="173" eb="175">
      <t>ジュウトウ</t>
    </rPh>
    <rPh sb="175" eb="177">
      <t>カノウ</t>
    </rPh>
    <rPh sb="177" eb="179">
      <t>キキン</t>
    </rPh>
    <rPh sb="180" eb="182">
      <t>ゲンショウ</t>
    </rPh>
    <rPh sb="187" eb="189">
      <t>ミコ</t>
    </rPh>
    <rPh sb="197" eb="199">
      <t>シンキ</t>
    </rPh>
    <rPh sb="199" eb="201">
      <t>ジギョウ</t>
    </rPh>
    <rPh sb="202" eb="204">
      <t>ヨクセイ</t>
    </rPh>
    <rPh sb="204" eb="205">
      <t>トウ</t>
    </rPh>
    <rPh sb="206" eb="208">
      <t>ザイセイ</t>
    </rPh>
    <rPh sb="209" eb="212">
      <t>ケンゼンカ</t>
    </rPh>
    <rPh sb="213" eb="214">
      <t>ム</t>
    </rPh>
    <rPh sb="216" eb="218">
      <t>コウサイ</t>
    </rPh>
    <rPh sb="218" eb="219">
      <t>ヒ</t>
    </rPh>
    <rPh sb="220" eb="223">
      <t>テキセイカ</t>
    </rPh>
    <rPh sb="224" eb="225">
      <t>ト</t>
    </rPh>
    <rPh sb="226" eb="227">
      <t>ク</t>
    </rPh>
    <rPh sb="231" eb="23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</si>
</sst>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1987-47CE-9FBD-1C43923505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84611</c:v>
                </c:pt>
                <c:pt idx="1">
                  <c:v>76057</c:v>
                </c:pt>
                <c:pt idx="2">
                  <c:v>43679</c:v>
                </c:pt>
                <c:pt idx="3">
                  <c:v>51242</c:v>
                </c:pt>
                <c:pt idx="4">
                  <c:v>64928</c:v>
                </c:pt>
              </c:numCache>
            </c:numRef>
          </c:val>
          <c:smooth val="0"/>
          <c:extLst>
            <c:ext xmlns:c16="http://schemas.microsoft.com/office/drawing/2014/chart" uri="{C3380CC4-5D6E-409C-BE32-E72D297353CC}">
              <c16:uniqueId val="{00000001-1987-47CE-9FBD-1C439235058F}"/>
            </c:ext>
          </c:extLst>
        </c:ser>
        <c:dLbls>
          <c:showLegendKey val="0"/>
          <c:showVal val="0"/>
          <c:showCatName val="0"/>
          <c:showSerName val="0"/>
          <c:showPercent val="0"/>
          <c:showBubbleSize val="0"/>
        </c:dLbls>
        <c:marker val="1"/>
        <c:smooth val="0"/>
        <c:axId val="35147776"/>
        <c:axId val="35149696"/>
      </c:lineChart>
      <c:catAx>
        <c:axId val="3514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49696"/>
        <c:crosses val="autoZero"/>
        <c:auto val="1"/>
        <c:lblAlgn val="ctr"/>
        <c:lblOffset val="100"/>
        <c:tickLblSkip val="1"/>
        <c:tickMarkSkip val="1"/>
        <c:noMultiLvlLbl val="0"/>
      </c:catAx>
      <c:valAx>
        <c:axId val="351496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4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7.22</c:v>
                </c:pt>
                <c:pt idx="1">
                  <c:v>7.86</c:v>
                </c:pt>
                <c:pt idx="2">
                  <c:v>7.9</c:v>
                </c:pt>
                <c:pt idx="3">
                  <c:v>8.31</c:v>
                </c:pt>
                <c:pt idx="4">
                  <c:v>7.91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15.72</c:v>
                </c:pt>
                <c:pt idx="1">
                  <c:v>21.33</c:v>
                </c:pt>
                <c:pt idx="2">
                  <c:v>22.96</c:v>
                </c:pt>
                <c:pt idx="3">
                  <c:v>27.25</c:v>
                </c:pt>
                <c:pt idx="4">
                  <c:v>22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794112"/>
        <c:axId val="34796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5.28</c:v>
                </c:pt>
                <c:pt idx="1">
                  <c:v>6.41</c:v>
                </c:pt>
                <c:pt idx="2">
                  <c:v>1.61</c:v>
                </c:pt>
                <c:pt idx="3">
                  <c:v>4.99</c:v>
                </c:pt>
                <c:pt idx="4">
                  <c:v>-6.18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794112"/>
        <c:axId val="34796288"/>
      </c:lineChart>
      <c:catAx>
        <c:axId val="3479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796288"/>
        <c:crosses val="autoZero"/>
        <c:auto val="1"/>
        <c:lblAlgn val="ctr"/>
        <c:lblOffset val="100"/>
        <c:tickLblSkip val="1"/>
        <c:tickMarkSkip val="1"/>
        <c:noMultiLvlLbl val="0"/>
      </c:catAx>
      <c:valAx>
        <c:axId val="3479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9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0.09</c:v>
                </c:pt>
                <c:pt idx="4">
                  <c:v>#N/A</c:v>
                </c:pt>
                <c:pt idx="5">
                  <c:v>0.11</c:v>
                </c:pt>
                <c:pt idx="6">
                  <c:v>#N/A</c:v>
                </c:pt>
                <c:pt idx="7">
                  <c:v>7.0000000000000007E-2</c:v>
                </c:pt>
                <c:pt idx="8">
                  <c:v>#N/A</c:v>
                </c:pt>
                <c:pt idx="9">
                  <c:v>0.05</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庄内町農業集落排水事業特別会計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0.02</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庄内町下水道事業特別会計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0.22</c:v>
                </c:pt>
                <c:pt idx="2">
                  <c:v>#N/A</c:v>
                </c:pt>
                <c:pt idx="3">
                  <c:v>0.15</c:v>
                </c:pt>
                <c:pt idx="4">
                  <c:v>#N/A</c:v>
                </c:pt>
                <c:pt idx="5">
                  <c:v>0.26</c:v>
                </c:pt>
                <c:pt idx="6">
                  <c:v>#N/A</c:v>
                </c:pt>
                <c:pt idx="7">
                  <c:v>0.26</c:v>
                </c:pt>
                <c:pt idx="8">
                  <c:v>#N/A</c:v>
                </c:pt>
                <c:pt idx="9">
                  <c:v>0.26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庄内町風力発電事業特別会計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0.17</c:v>
                </c:pt>
                <c:pt idx="4">
                  <c:v>#N/A</c:v>
                </c:pt>
                <c:pt idx="5">
                  <c:v>0.13</c:v>
                </c:pt>
                <c:pt idx="6">
                  <c:v>#N/A</c:v>
                </c:pt>
                <c:pt idx="7">
                  <c:v>0.04</c:v>
                </c:pt>
                <c:pt idx="8">
                  <c:v>#N/A</c:v>
                </c:pt>
                <c:pt idx="9">
                  <c:v>0.31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庄内町介護保険特別会計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0.96</c:v>
                </c:pt>
                <c:pt idx="2">
                  <c:v>#N/A</c:v>
                </c:pt>
                <c:pt idx="3">
                  <c:v>0.28999999999999998</c:v>
                </c:pt>
                <c:pt idx="4">
                  <c:v>#N/A</c:v>
                </c:pt>
                <c:pt idx="5">
                  <c:v>0.72</c:v>
                </c:pt>
                <c:pt idx="6">
                  <c:v>#N/A</c:v>
                </c:pt>
                <c:pt idx="7">
                  <c:v>0.54</c:v>
                </c:pt>
                <c:pt idx="8">
                  <c:v>#N/A</c:v>
                </c:pt>
                <c:pt idx="9">
                  <c:v>1.36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庄内町国民健康保険特別会計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c:v>
                </c:pt>
                <c:pt idx="2">
                  <c:v>#N/A</c:v>
                </c:pt>
                <c:pt idx="3">
                  <c:v>0.35</c:v>
                </c:pt>
                <c:pt idx="4">
                  <c:v>#N/A</c:v>
                </c:pt>
                <c:pt idx="5">
                  <c:v>0.47</c:v>
                </c:pt>
                <c:pt idx="6">
                  <c:v>#N/A</c:v>
                </c:pt>
                <c:pt idx="7">
                  <c:v>1.2</c:v>
                </c:pt>
                <c:pt idx="8">
                  <c:v>#N/A</c:v>
                </c:pt>
                <c:pt idx="9">
                  <c:v>1.68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庄内町水道事業会計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c:v>
                </c:pt>
                <c:pt idx="2">
                  <c:v>#N/A</c:v>
                </c:pt>
                <c:pt idx="3">
                  <c:v>3.79</c:v>
                </c:pt>
                <c:pt idx="4">
                  <c:v>#N/A</c:v>
                </c:pt>
                <c:pt idx="5">
                  <c:v>3.7</c:v>
                </c:pt>
                <c:pt idx="6">
                  <c:v>#N/A</c:v>
                </c:pt>
                <c:pt idx="7">
                  <c:v>2.92</c:v>
                </c:pt>
                <c:pt idx="8">
                  <c:v>#N/A</c:v>
                </c:pt>
                <c:pt idx="9">
                  <c:v>3.5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庄内町ガス事業会計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3.42</c:v>
                </c:pt>
                <c:pt idx="2">
                  <c:v>#N/A</c:v>
                </c:pt>
                <c:pt idx="3">
                  <c:v>2.87</c:v>
                </c:pt>
                <c:pt idx="4">
                  <c:v>#N/A</c:v>
                </c:pt>
                <c:pt idx="5">
                  <c:v>2</c:v>
                </c:pt>
                <c:pt idx="6">
                  <c:v>#N/A</c:v>
                </c:pt>
                <c:pt idx="7">
                  <c:v>2.64</c:v>
                </c:pt>
                <c:pt idx="8">
                  <c:v>#N/A</c:v>
                </c:pt>
                <c:pt idx="9">
                  <c:v>3.6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7.21</c:v>
                </c:pt>
                <c:pt idx="2">
                  <c:v>#N/A</c:v>
                </c:pt>
                <c:pt idx="3">
                  <c:v>7.86</c:v>
                </c:pt>
                <c:pt idx="4">
                  <c:v>#N/A</c:v>
                </c:pt>
                <c:pt idx="5">
                  <c:v>7.89</c:v>
                </c:pt>
                <c:pt idx="6">
                  <c:v>#N/A</c:v>
                </c:pt>
                <c:pt idx="7">
                  <c:v>8.31</c:v>
                </c:pt>
                <c:pt idx="8">
                  <c:v>#N/A</c:v>
                </c:pt>
                <c:pt idx="9">
                  <c:v>7.9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314688"/>
        <c:axId val="31316224"/>
      </c:barChart>
      <c:catAx>
        <c:axId val="3131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316224"/>
        <c:crosses val="autoZero"/>
        <c:auto val="1"/>
        <c:lblAlgn val="ctr"/>
        <c:lblOffset val="100"/>
        <c:tickLblSkip val="1"/>
        <c:tickMarkSkip val="1"/>
        <c:noMultiLvlLbl val="0"/>
      </c:catAx>
      <c:valAx>
        <c:axId val="3131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14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1313</c:v>
                </c:pt>
                <c:pt idx="5">
                  <c:v>1334</c:v>
                </c:pt>
                <c:pt idx="8">
                  <c:v>1417</c:v>
                </c:pt>
                <c:pt idx="11">
                  <c:v>1418</c:v>
                </c:pt>
                <c:pt idx="14">
                  <c:v>1491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15</c:v>
                </c:pt>
                <c:pt idx="9">
                  <c:v>15</c:v>
                </c:pt>
                <c:pt idx="12">
                  <c:v>15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73</c:v>
                </c:pt>
                <c:pt idx="3">
                  <c:v>75</c:v>
                </c:pt>
                <c:pt idx="6">
                  <c:v>74</c:v>
                </c:pt>
                <c:pt idx="9">
                  <c:v>61</c:v>
                </c:pt>
                <c:pt idx="12">
                  <c:v>37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641</c:v>
                </c:pt>
                <c:pt idx="3">
                  <c:v>650</c:v>
                </c:pt>
                <c:pt idx="6">
                  <c:v>714</c:v>
                </c:pt>
                <c:pt idx="9">
                  <c:v>723</c:v>
                </c:pt>
                <c:pt idx="12">
                  <c:v>725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1314</c:v>
                </c:pt>
                <c:pt idx="3">
                  <c:v>1204</c:v>
                </c:pt>
                <c:pt idx="6">
                  <c:v>1177</c:v>
                </c:pt>
                <c:pt idx="9">
                  <c:v>1162</c:v>
                </c:pt>
                <c:pt idx="12">
                  <c:v>1297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007104"/>
        <c:axId val="3100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721</c:v>
                </c:pt>
                <c:pt idx="2">
                  <c:v>#N/A</c:v>
                </c:pt>
                <c:pt idx="3">
                  <c:v>#N/A</c:v>
                </c:pt>
                <c:pt idx="4">
                  <c:v>601</c:v>
                </c:pt>
                <c:pt idx="5">
                  <c:v>#N/A</c:v>
                </c:pt>
                <c:pt idx="6">
                  <c:v>#N/A</c:v>
                </c:pt>
                <c:pt idx="7">
                  <c:v>563</c:v>
                </c:pt>
                <c:pt idx="8">
                  <c:v>#N/A</c:v>
                </c:pt>
                <c:pt idx="9">
                  <c:v>#N/A</c:v>
                </c:pt>
                <c:pt idx="10">
                  <c:v>543</c:v>
                </c:pt>
                <c:pt idx="11">
                  <c:v>#N/A</c:v>
                </c:pt>
                <c:pt idx="12">
                  <c:v>#N/A</c:v>
                </c:pt>
                <c:pt idx="13">
                  <c:v>583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007104"/>
        <c:axId val="31009024"/>
      </c:lineChart>
      <c:catAx>
        <c:axId val="310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009024"/>
        <c:crosses val="autoZero"/>
        <c:auto val="1"/>
        <c:lblAlgn val="ctr"/>
        <c:lblOffset val="100"/>
        <c:tickLblSkip val="1"/>
        <c:tickMarkSkip val="1"/>
        <c:noMultiLvlLbl val="0"/>
      </c:catAx>
      <c:valAx>
        <c:axId val="3100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14981</c:v>
                </c:pt>
                <c:pt idx="5">
                  <c:v>15791</c:v>
                </c:pt>
                <c:pt idx="8">
                  <c:v>15423</c:v>
                </c:pt>
                <c:pt idx="11">
                  <c:v>15612</c:v>
                </c:pt>
                <c:pt idx="14">
                  <c:v>15449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1351</c:v>
                </c:pt>
                <c:pt idx="5">
                  <c:v>1264</c:v>
                </c:pt>
                <c:pt idx="8">
                  <c:v>1149</c:v>
                </c:pt>
                <c:pt idx="11">
                  <c:v>1043</c:v>
                </c:pt>
                <c:pt idx="14">
                  <c:v>945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2922</c:v>
                </c:pt>
                <c:pt idx="5">
                  <c:v>3362</c:v>
                </c:pt>
                <c:pt idx="8">
                  <c:v>3503</c:v>
                </c:pt>
                <c:pt idx="11">
                  <c:v>3750</c:v>
                </c:pt>
                <c:pt idx="14">
                  <c:v>4029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143</c:v>
                </c:pt>
                <c:pt idx="3">
                  <c:v>118</c:v>
                </c:pt>
                <c:pt idx="6">
                  <c:v>111</c:v>
                </c:pt>
                <c:pt idx="9">
                  <c:v>117</c:v>
                </c:pt>
                <c:pt idx="12">
                  <c:v>87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2297</c:v>
                </c:pt>
                <c:pt idx="3">
                  <c:v>2266</c:v>
                </c:pt>
                <c:pt idx="6">
                  <c:v>2052</c:v>
                </c:pt>
                <c:pt idx="9">
                  <c:v>1988</c:v>
                </c:pt>
                <c:pt idx="12">
                  <c:v>1934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282</c:v>
                </c:pt>
                <c:pt idx="3">
                  <c:v>207</c:v>
                </c:pt>
                <c:pt idx="6">
                  <c:v>134</c:v>
                </c:pt>
                <c:pt idx="9">
                  <c:v>68</c:v>
                </c:pt>
                <c:pt idx="12">
                  <c:v>36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9201</c:v>
                </c:pt>
                <c:pt idx="3">
                  <c:v>9093</c:v>
                </c:pt>
                <c:pt idx="6">
                  <c:v>8757</c:v>
                </c:pt>
                <c:pt idx="9">
                  <c:v>8409</c:v>
                </c:pt>
                <c:pt idx="12">
                  <c:v>8055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117</c:v>
                </c:pt>
                <c:pt idx="3">
                  <c:v>102</c:v>
                </c:pt>
                <c:pt idx="6">
                  <c:v>86</c:v>
                </c:pt>
                <c:pt idx="9">
                  <c:v>71</c:v>
                </c:pt>
                <c:pt idx="12">
                  <c:v>56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13715</c:v>
                </c:pt>
                <c:pt idx="3">
                  <c:v>14158</c:v>
                </c:pt>
                <c:pt idx="6">
                  <c:v>14483</c:v>
                </c:pt>
                <c:pt idx="9">
                  <c:v>14653</c:v>
                </c:pt>
                <c:pt idx="12">
                  <c:v>14808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8353408"/>
        <c:axId val="128355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6501</c:v>
                </c:pt>
                <c:pt idx="2">
                  <c:v>#N/A</c:v>
                </c:pt>
                <c:pt idx="3">
                  <c:v>#N/A</c:v>
                </c:pt>
                <c:pt idx="4">
                  <c:v>5527</c:v>
                </c:pt>
                <c:pt idx="5">
                  <c:v>#N/A</c:v>
                </c:pt>
                <c:pt idx="6">
                  <c:v>#N/A</c:v>
                </c:pt>
                <c:pt idx="7">
                  <c:v>5549</c:v>
                </c:pt>
                <c:pt idx="8">
                  <c:v>#N/A</c:v>
                </c:pt>
                <c:pt idx="9">
                  <c:v>#N/A</c:v>
                </c:pt>
                <c:pt idx="10">
                  <c:v>4899</c:v>
                </c:pt>
                <c:pt idx="11">
                  <c:v>#N/A</c:v>
                </c:pt>
                <c:pt idx="12">
                  <c:v>#N/A</c:v>
                </c:pt>
                <c:pt idx="13">
                  <c:v>4553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8353408"/>
        <c:axId val="128355328"/>
      </c:lineChart>
      <c:catAx>
        <c:axId val="1283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55328"/>
        <c:crosses val="autoZero"/>
        <c:auto val="1"/>
        <c:lblAlgn val="ctr"/>
        <c:lblOffset val="100"/>
        <c:tickLblSkip val="1"/>
        <c:tickMarkSkip val="1"/>
        <c:noMultiLvlLbl val="0"/>
      </c:catAx>
      <c:valAx>
        <c:axId val="128355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{F3B91AD1-0BBB-42DD-B589-08479C4EEF68}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{97F5F2A3-B994-43CA-92B6-893A69383285}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{3914FF77-351E-474B-8988-6C45755C86C4}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{7906E14C-80D8-41C2-AE70-0C0DB174A214}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{36006D0F-B818-4B21-B283-921AEF614C39}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{15FF2E63-806E-4FFE-B864-D8F4CB826545}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{A7CA97D1-98FE-4C9C-824E-0572ED3FB9D1}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{8C3B8C03-E942-46E8-9F61-05FF0A4F0167}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{9EBE1AD8-6B0C-4B21-A897-43621A64D232}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{6C3E6B4E-038A-487D-879E-0DE2A46B7953}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2646784"/>
        <c:axId val="132661248"/>
      </c:scatterChart>
      <c:valAx>
        <c:axId val="1326467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61248"/>
        <c:crosses val="autoZero"/>
        <c:crossBetween val="midCat"/>
      </c:valAx>
      <c:valAx>
        <c:axId val="132661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46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{6BA90560-EB20-4CB2-A20B-7C5FBD4D8EEB}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{9E152081-16C1-4C69-991E-A07D4853D004}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{545A382F-CB1A-4475-8614-6C4A9BCA06DF}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2.38124885552096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{E2497DE3-473A-4E93-BF56-8D886B0F86F3}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959843596841776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{E4B17267-1C86-420B-85EE-4742E60E7755}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12.1</c:v>
                </c:pt>
                <c:pt idx="2">
                  <c:v>10.7</c:v>
                </c:pt>
                <c:pt idx="3">
                  <c:v>9.6999999999999993</c:v>
                </c:pt>
                <c:pt idx="4">
                  <c:v>9.6</c:v>
                </c:pt>
              </c:numCache>
            </c:numRef>
          </c:xVal>
          <c:yVal>
            <c:numRef>
              <c:f>公会計指標分析・財政指標組合せ分析表!$K$73:$O$73</c:f>
              <c:numCache>
                <c:formatCode>#,##0.0;"▲ "#,##0.0</c:formatCode>
                <c:ptCount val="5"/>
                <c:pt idx="0">
                  <c:v>109.7</c:v>
                </c:pt>
                <c:pt idx="1">
                  <c:v>92.8</c:v>
                </c:pt>
                <c:pt idx="2">
                  <c:v>94.9</c:v>
                </c:pt>
                <c:pt idx="3">
                  <c:v>82.8</c:v>
                </c:pt>
                <c:pt idx="4">
                  <c:v>79.400000000000006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{44DE655F-9D2F-4F6E-A636-F6A1DF3FEB40}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{3D8FCC00-56E8-447B-82CB-C443727D6607}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{E0C0FA15-E2AD-4F10-8E3B-E98971021EF2}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{B8D827A8-CD30-4695-BAA2-BD92F650CE0E}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{920D4F42-C6B5-48F9-BC9E-230E4295568F}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2781952"/>
        <c:axId val="132796416"/>
      </c:scatterChart>
      <c:valAx>
        <c:axId val="132781952"/>
        <c:scaling>
          <c:orientation val="minMax"/>
          <c:max val="13.79999999999999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796416"/>
        <c:crosses val="autoZero"/>
        <c:crossBetween val="midCat"/>
      </c:valAx>
      <c:valAx>
        <c:axId val="132796416"/>
        <c:scaling>
          <c:orientation val="minMax"/>
          <c:max val="12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781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については、平成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年に借入を行った大型事業の元金償還開始等により元利償還金が増加し、また、公営企業に係る繰入金の増加により、平成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年度よりも増加となった。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また、算入公債費</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については、過疎債や合併特例債、臨時財政対策債等交付税算入がある起</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債を活用しているため、平成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新たな大規模事業が控えており。交付税算入がある起債を活用するものの、交付税算入にならない残りの部分は分子の増加要因となるため、大規模事業に係る事業実施の適正化を図り、財政の健全化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については、学校給食共同調理場整備事業や農産物交流施設整備事業などの大規模事業により地方債の発行が増加したことにより、地方債現在高も増加している。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充当可能額</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）については、基準財政需要額算入見込額については、減債基金は増加しており、充当</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可能基金が増加していることから、平成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年度より増加となった。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今後も大規模事業が予定されているため、地方債現在高は増加すると見込まれる。大規模事業に係る事業実施の適正化を図り、新規事業の抑制を行う等、より一層の財政の健全化に努める。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山形県庄内町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21,996
21,903
249.17
13,069,902
12,490,909
564,720
7,140,738
14,807,706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山形県庄内町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21,996
21,903
249.17
13,069,902
12,490,909
564,720
7,140,738
14,807,706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		</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山形県庄内町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21,996
21,903
249.17
13,069,902
12,490,909
564,720
7,140,738
14,807,706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山形県庄内町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21,996
21,903
249.17
13,069,902
12,490,909
564,720
7,140,738
14,807,706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latin typeface="ＭＳ Ｐゴシック"/>
            </a:rPr>
            <a:t>　</a:t>
          </a:r>
          <a:r>
            <a:rPr kumimoji="1" lang="ja-JP" altLang="en-US" sz="1200" baseline="0">
              <a:latin typeface="ＭＳ Ｐゴシック"/>
            </a:rPr>
            <a:t> 類似団体の平均を大きく下回っており、財源を地方交付税に依存している構造が長年続いている。</a:t>
          </a:r>
          <a:endParaRPr kumimoji="1" lang="en-US" altLang="ja-JP" sz="1200" baseline="0">
            <a:latin typeface="ＭＳ Ｐゴシック"/>
          </a:endParaRPr>
        </a:p>
        <a:p>
          <a:r>
            <a:rPr kumimoji="1" lang="ja-JP" altLang="en-US" sz="1200" baseline="0">
              <a:latin typeface="ＭＳ Ｐゴシック"/>
            </a:rPr>
            <a:t>　近年は</a:t>
          </a:r>
          <a:r>
            <a:rPr kumimoji="1" lang="ja-JP" altLang="en-US" sz="1200" baseline="0">
              <a:solidFill>
                <a:sysClr val="windowText" lastClr="000000"/>
              </a:solidFill>
              <a:latin typeface="ＭＳ Ｐゴシック"/>
            </a:rPr>
            <a:t>過疎債や合併特例債などの交付税算入率の高い起債の活用により、</a:t>
          </a:r>
          <a:r>
            <a:rPr kumimoji="1" lang="ja-JP" altLang="en-US" sz="1200" baseline="0">
              <a:latin typeface="ＭＳ Ｐゴシック"/>
            </a:rPr>
            <a:t>必然的に基準財政需要額が増加し、今後も財政力指数は悪化傾向にある。</a:t>
          </a:r>
          <a:endParaRPr kumimoji="1" lang="en-US" altLang="ja-JP" sz="1200" baseline="0">
            <a:latin typeface="ＭＳ Ｐゴシック"/>
          </a:endParaRPr>
        </a:p>
        <a:p>
          <a:r>
            <a:rPr kumimoji="1" lang="ja-JP" altLang="en-US" sz="1200" baseline="0">
              <a:latin typeface="ＭＳ Ｐゴシック"/>
            </a:rPr>
            <a:t>　</a:t>
          </a:r>
          <a:endParaRPr kumimoji="1" lang="en-US" altLang="ja-JP" sz="12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60678</xdr:rowOff>
    </xdr:from>
    <xdr:to>
      <xdr:col>7</xdr:col>
      <xdr:colOff>152400</xdr:colOff>
      <xdr:row>45</xdr:row>
      <xdr:rowOff>60678</xdr:rowOff>
    </xdr:to>
    <xdr:cxnSp macro="">
      <xdr:nvCxnSpPr>
        <xdr:cNvPr id="68" name="直線コネクタ 67"/>
        <xdr:cNvCxnSpPr/>
      </xdr:nvCxnSpPr>
      <xdr:spPr>
        <a:xfrm>
          <a:off x="4114800" y="777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60678</xdr:rowOff>
    </xdr:from>
    <xdr:to>
      <xdr:col>6</xdr:col>
      <xdr:colOff>0</xdr:colOff>
      <xdr:row>45</xdr:row>
      <xdr:rowOff>74083</xdr:rowOff>
    </xdr:to>
    <xdr:cxnSp macro="">
      <xdr:nvCxnSpPr>
        <xdr:cNvPr id="71" name="直線コネクタ 70"/>
        <xdr:cNvCxnSpPr/>
      </xdr:nvCxnSpPr>
      <xdr:spPr>
        <a:xfrm flipV="1">
          <a:off x="3225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74083</xdr:rowOff>
    </xdr:to>
    <xdr:cxnSp macro="">
      <xdr:nvCxnSpPr>
        <xdr:cNvPr id="74" name="直線コネクタ 73"/>
        <xdr:cNvCxnSpPr/>
      </xdr:nvCxnSpPr>
      <xdr:spPr>
        <a:xfrm>
          <a:off x="2336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74083</xdr:rowOff>
    </xdr:to>
    <xdr:cxnSp macro="">
      <xdr:nvCxnSpPr>
        <xdr:cNvPr id="77" name="直線コネクタ 76"/>
        <xdr:cNvCxnSpPr/>
      </xdr:nvCxnSpPr>
      <xdr:spPr>
        <a:xfrm>
          <a:off x="1447800" y="77893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9878</xdr:rowOff>
    </xdr:from>
    <xdr:to>
      <xdr:col>7</xdr:col>
      <xdr:colOff>203200</xdr:colOff>
      <xdr:row>45</xdr:row>
      <xdr:rowOff>111478</xdr:rowOff>
    </xdr:to>
    <xdr:sp macro="" textlink="">
      <xdr:nvSpPr>
        <xdr:cNvPr id="87" name="円/楕円 86"/>
        <xdr:cNvSpPr/>
      </xdr:nvSpPr>
      <xdr:spPr>
        <a:xfrm>
          <a:off x="4902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77205</xdr:rowOff>
    </xdr:from>
    <xdr:ext cx="762000" cy="259045"/>
    <xdr:sp macro="" textlink="">
      <xdr:nvSpPr>
        <xdr:cNvPr id="88" name="財政力該当値テキスト"/>
        <xdr:cNvSpPr txBox="1"/>
      </xdr:nvSpPr>
      <xdr:spPr>
        <a:xfrm>
          <a:off x="5041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9878</xdr:rowOff>
    </xdr:from>
    <xdr:to>
      <xdr:col>6</xdr:col>
      <xdr:colOff>50800</xdr:colOff>
      <xdr:row>45</xdr:row>
      <xdr:rowOff>111478</xdr:rowOff>
    </xdr:to>
    <xdr:sp macro="" textlink="">
      <xdr:nvSpPr>
        <xdr:cNvPr id="89" name="円/楕円 88"/>
        <xdr:cNvSpPr/>
      </xdr:nvSpPr>
      <xdr:spPr>
        <a:xfrm>
          <a:off x="4064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96255</xdr:rowOff>
    </xdr:from>
    <xdr:ext cx="736600" cy="259045"/>
    <xdr:sp macro="" textlink="">
      <xdr:nvSpPr>
        <xdr:cNvPr id="90" name="テキスト ボックス 89"/>
        <xdr:cNvSpPr txBox="1"/>
      </xdr:nvSpPr>
      <xdr:spPr>
        <a:xfrm>
          <a:off x="3733800" y="781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91" name="円/楕円 90"/>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92" name="テキスト ボックス 91"/>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5" name="円/楕円 94"/>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6" name="テキスト ボックス 95"/>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solidFill>
                <a:sysClr val="windowText" lastClr="000000"/>
              </a:solidFill>
              <a:latin typeface="ＭＳ Ｐゴシック"/>
            </a:rPr>
            <a:t>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年度に比較すると</a:t>
          </a:r>
          <a:r>
            <a:rPr kumimoji="1" lang="en-US" altLang="ja-JP" sz="1200">
              <a:solidFill>
                <a:sysClr val="windowText" lastClr="000000"/>
              </a:solidFill>
              <a:latin typeface="ＭＳ Ｐゴシック"/>
            </a:rPr>
            <a:t>3.5</a:t>
          </a:r>
          <a:r>
            <a:rPr kumimoji="1" lang="ja-JP" altLang="en-US" sz="1200">
              <a:solidFill>
                <a:sysClr val="windowText" lastClr="000000"/>
              </a:solidFill>
              <a:latin typeface="ＭＳ Ｐゴシック"/>
            </a:rPr>
            <a:t>ポイント悪化している。</a:t>
          </a:r>
          <a:endParaRPr kumimoji="1" lang="en-US" altLang="ja-JP" sz="1200">
            <a:solidFill>
              <a:sysClr val="windowText" lastClr="000000"/>
            </a:solidFill>
            <a:latin typeface="ＭＳ Ｐゴシック"/>
          </a:endParaRPr>
        </a:p>
        <a:p>
          <a:r>
            <a:rPr kumimoji="1" lang="ja-JP" altLang="en-US" sz="1200">
              <a:latin typeface="ＭＳ Ｐゴシック"/>
            </a:rPr>
            <a:t>　分母となる経常的一般財源が普通交付税や地方消費税交付金、臨時財政対策債で大きく減額となった一方で、分子となる経常的一般財源充当経費は増額となり、職員の新陳代謝により人件費は減額となったが、指定管理者への移行による物件費の増や平成</a:t>
          </a:r>
          <a:r>
            <a:rPr kumimoji="1" lang="en-US" altLang="ja-JP" sz="1200">
              <a:latin typeface="ＭＳ Ｐゴシック"/>
            </a:rPr>
            <a:t>23</a:t>
          </a:r>
          <a:r>
            <a:rPr kumimoji="1" lang="ja-JP" altLang="en-US" sz="1200">
              <a:latin typeface="ＭＳ Ｐゴシック"/>
            </a:rPr>
            <a:t>･</a:t>
          </a:r>
          <a:r>
            <a:rPr kumimoji="1" lang="en-US" altLang="ja-JP" sz="1200">
              <a:latin typeface="ＭＳ Ｐゴシック"/>
            </a:rPr>
            <a:t>24</a:t>
          </a:r>
          <a:r>
            <a:rPr kumimoji="1" lang="ja-JP" altLang="en-US" sz="1200">
              <a:latin typeface="ＭＳ Ｐゴシック"/>
            </a:rPr>
            <a:t>年度借入れを行った大型事業の元金償還開始による公債費の増、下水道事業特別会計への繰出金の増額が大きな要因となり、経常収支比率を悪化させる要因となった。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65</xdr:row>
      <xdr:rowOff>32004</xdr:rowOff>
    </xdr:to>
    <xdr:cxnSp macro="">
      <xdr:nvCxnSpPr>
        <xdr:cNvPr id="129" name="直線コネクタ 128"/>
        <xdr:cNvCxnSpPr/>
      </xdr:nvCxnSpPr>
      <xdr:spPr>
        <a:xfrm>
          <a:off x="4114800" y="11007344"/>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102108</xdr:rowOff>
    </xdr:to>
    <xdr:cxnSp macro="">
      <xdr:nvCxnSpPr>
        <xdr:cNvPr id="132" name="直線コネクタ 131"/>
        <xdr:cNvCxnSpPr/>
      </xdr:nvCxnSpPr>
      <xdr:spPr>
        <a:xfrm flipV="1">
          <a:off x="3225800" y="110073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102108</xdr:rowOff>
    </xdr:to>
    <xdr:cxnSp macro="">
      <xdr:nvCxnSpPr>
        <xdr:cNvPr id="135" name="直線コネクタ 134"/>
        <xdr:cNvCxnSpPr/>
      </xdr:nvCxnSpPr>
      <xdr:spPr>
        <a:xfrm>
          <a:off x="2336800" y="1093978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138430</xdr:rowOff>
    </xdr:from>
    <xdr:to>
      <xdr:col>3</xdr:col>
      <xdr:colOff>279400</xdr:colOff>
      <xdr:row>64</xdr:row>
      <xdr:rowOff>87630</xdr:rowOff>
    </xdr:to>
    <xdr:cxnSp macro="">
      <xdr:nvCxnSpPr>
        <xdr:cNvPr id="138" name="直線コネクタ 137"/>
        <xdr:cNvCxnSpPr/>
      </xdr:nvCxnSpPr>
      <xdr:spPr>
        <a:xfrm flipV="1">
          <a:off x="1447800" y="1093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48" name="円/楕円 147"/>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49"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50" name="円/楕円 149"/>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70121</xdr:rowOff>
    </xdr:from>
    <xdr:ext cx="736600" cy="259045"/>
    <xdr:sp macro="" textlink="">
      <xdr:nvSpPr>
        <xdr:cNvPr id="151" name="テキスト ボックス 150"/>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51308</xdr:rowOff>
    </xdr:from>
    <xdr:to>
      <xdr:col>4</xdr:col>
      <xdr:colOff>533400</xdr:colOff>
      <xdr:row>64</xdr:row>
      <xdr:rowOff>152908</xdr:rowOff>
    </xdr:to>
    <xdr:sp macro="" textlink="">
      <xdr:nvSpPr>
        <xdr:cNvPr id="152" name="円/楕円 151"/>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53" name="テキスト ボックス 152"/>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36830</xdr:rowOff>
    </xdr:from>
    <xdr:to>
      <xdr:col>2</xdr:col>
      <xdr:colOff>127000</xdr:colOff>
      <xdr:row>64</xdr:row>
      <xdr:rowOff>138430</xdr:rowOff>
    </xdr:to>
    <xdr:sp macro="" textlink="">
      <xdr:nvSpPr>
        <xdr:cNvPr id="156" name="円/楕円 155"/>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123207</xdr:rowOff>
    </xdr:from>
    <xdr:ext cx="762000" cy="259045"/>
    <xdr:sp macro="" textlink="">
      <xdr:nvSpPr>
        <xdr:cNvPr id="157" name="テキスト ボックス 156"/>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[187,074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139,691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近年増加傾向にあり、また、平成</a:t>
          </a:r>
          <a:r>
            <a:rPr kumimoji="1" lang="en-US" altLang="ja-JP" sz="1200">
              <a:latin typeface="ＭＳ Ｐゴシック"/>
            </a:rPr>
            <a:t>28</a:t>
          </a:r>
          <a:r>
            <a:rPr kumimoji="1" lang="ja-JP" altLang="en-US" sz="1200">
              <a:latin typeface="ＭＳ Ｐゴシック"/>
            </a:rPr>
            <a:t>年度についても増加となった。</a:t>
          </a:r>
          <a:endParaRPr kumimoji="1" lang="en-US" altLang="ja-JP" sz="1200">
            <a:latin typeface="ＭＳ Ｐゴシック"/>
          </a:endParaRPr>
        </a:p>
        <a:p>
          <a:r>
            <a:rPr kumimoji="1" lang="ja-JP" altLang="en-US" sz="1200">
              <a:latin typeface="ＭＳ Ｐゴシック"/>
            </a:rPr>
            <a:t>　定員適正化計画に基づく職員数の減少や職員の年齢構成の平準化など人件費の抑制に努めており、人件費については、平成</a:t>
          </a:r>
          <a:r>
            <a:rPr kumimoji="1" lang="en-US" altLang="ja-JP" sz="1200">
              <a:latin typeface="ＭＳ Ｐゴシック"/>
            </a:rPr>
            <a:t>27</a:t>
          </a:r>
          <a:r>
            <a:rPr kumimoji="1" lang="ja-JP" altLang="en-US" sz="1200">
              <a:latin typeface="ＭＳ Ｐゴシック"/>
            </a:rPr>
            <a:t>年度より減少となったが、物件費については、指定管理委託料やふるさと応援寄附金記念品にかかる報償費等の増加によって平成</a:t>
          </a:r>
          <a:r>
            <a:rPr kumimoji="1" lang="en-US" altLang="ja-JP" sz="1200">
              <a:latin typeface="ＭＳ Ｐゴシック"/>
            </a:rPr>
            <a:t>27</a:t>
          </a:r>
          <a:r>
            <a:rPr kumimoji="1" lang="ja-JP" altLang="en-US" sz="1200">
              <a:latin typeface="ＭＳ Ｐゴシック"/>
            </a:rPr>
            <a:t>年度よりも増加となった。</a:t>
          </a:r>
          <a:endParaRPr kumimoji="1" lang="en-US" altLang="ja-JP" sz="1200">
            <a:latin typeface="ＭＳ Ｐゴシック"/>
          </a:endParaRPr>
        </a:p>
        <a:p>
          <a:r>
            <a:rPr kumimoji="1" lang="ja-JP" altLang="en-US" sz="1200">
              <a:latin typeface="ＭＳ Ｐゴシック"/>
            </a:rPr>
            <a:t>　行財政改革の推進を図るとともに、住民サービスの質は落とさず、最小の経費で最大の効果が図れるような組織づくりに努める。</a:t>
          </a:r>
          <a:endParaRPr kumimoji="1" lang="en-US" altLang="ja-JP"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156989</xdr:rowOff>
    </xdr:from>
    <xdr:to>
      <xdr:col>7</xdr:col>
      <xdr:colOff>152400</xdr:colOff>
      <xdr:row>81</xdr:row>
      <xdr:rowOff>163999</xdr:rowOff>
    </xdr:to>
    <xdr:cxnSp macro="">
      <xdr:nvCxnSpPr>
        <xdr:cNvPr id="191" name="直線コネクタ 190"/>
        <xdr:cNvCxnSpPr/>
      </xdr:nvCxnSpPr>
      <xdr:spPr>
        <a:xfrm>
          <a:off x="4114800" y="14044439"/>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139520</xdr:rowOff>
    </xdr:from>
    <xdr:to>
      <xdr:col>6</xdr:col>
      <xdr:colOff>0</xdr:colOff>
      <xdr:row>81</xdr:row>
      <xdr:rowOff>156989</xdr:rowOff>
    </xdr:to>
    <xdr:cxnSp macro="">
      <xdr:nvCxnSpPr>
        <xdr:cNvPr id="194" name="直線コネクタ 193"/>
        <xdr:cNvCxnSpPr/>
      </xdr:nvCxnSpPr>
      <xdr:spPr>
        <a:xfrm>
          <a:off x="3225800" y="14026970"/>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123098</xdr:rowOff>
    </xdr:from>
    <xdr:to>
      <xdr:col>4</xdr:col>
      <xdr:colOff>482600</xdr:colOff>
      <xdr:row>81</xdr:row>
      <xdr:rowOff>139520</xdr:rowOff>
    </xdr:to>
    <xdr:cxnSp macro="">
      <xdr:nvCxnSpPr>
        <xdr:cNvPr id="197" name="直線コネクタ 196"/>
        <xdr:cNvCxnSpPr/>
      </xdr:nvCxnSpPr>
      <xdr:spPr>
        <a:xfrm>
          <a:off x="2336800" y="14010548"/>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123098</xdr:rowOff>
    </xdr:from>
    <xdr:to>
      <xdr:col>3</xdr:col>
      <xdr:colOff>279400</xdr:colOff>
      <xdr:row>81</xdr:row>
      <xdr:rowOff>125478</xdr:rowOff>
    </xdr:to>
    <xdr:cxnSp macro="">
      <xdr:nvCxnSpPr>
        <xdr:cNvPr id="200" name="直線コネクタ 199"/>
        <xdr:cNvCxnSpPr/>
      </xdr:nvCxnSpPr>
      <xdr:spPr>
        <a:xfrm flipV="1">
          <a:off x="1447800" y="14010548"/>
          <a:ext cx="889000" cy="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113199</xdr:rowOff>
    </xdr:from>
    <xdr:to>
      <xdr:col>7</xdr:col>
      <xdr:colOff>203200</xdr:colOff>
      <xdr:row>82</xdr:row>
      <xdr:rowOff>43349</xdr:rowOff>
    </xdr:to>
    <xdr:sp macro="" textlink="">
      <xdr:nvSpPr>
        <xdr:cNvPr id="210" name="円/楕円 209"/>
        <xdr:cNvSpPr/>
      </xdr:nvSpPr>
      <xdr:spPr>
        <a:xfrm>
          <a:off x="4902200" y="140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85276</xdr:rowOff>
    </xdr:from>
    <xdr:ext cx="762000" cy="259045"/>
    <xdr:sp macro="" textlink="">
      <xdr:nvSpPr>
        <xdr:cNvPr id="211" name="人件費・物件費等の状況該当値テキスト"/>
        <xdr:cNvSpPr txBox="1"/>
      </xdr:nvSpPr>
      <xdr:spPr>
        <a:xfrm>
          <a:off x="5041900" y="1397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187,074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106189</xdr:rowOff>
    </xdr:from>
    <xdr:to>
      <xdr:col>6</xdr:col>
      <xdr:colOff>50800</xdr:colOff>
      <xdr:row>82</xdr:row>
      <xdr:rowOff>36339</xdr:rowOff>
    </xdr:to>
    <xdr:sp macro="" textlink="">
      <xdr:nvSpPr>
        <xdr:cNvPr id="212" name="円/楕円 211"/>
        <xdr:cNvSpPr/>
      </xdr:nvSpPr>
      <xdr:spPr>
        <a:xfrm>
          <a:off x="4064000" y="139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21116</xdr:rowOff>
    </xdr:from>
    <xdr:ext cx="736600" cy="259045"/>
    <xdr:sp macro="" textlink="">
      <xdr:nvSpPr>
        <xdr:cNvPr id="213" name="テキスト ボックス 212"/>
        <xdr:cNvSpPr txBox="1"/>
      </xdr:nvSpPr>
      <xdr:spPr>
        <a:xfrm>
          <a:off x="3733800" y="14080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88720</xdr:rowOff>
    </xdr:from>
    <xdr:to>
      <xdr:col>4</xdr:col>
      <xdr:colOff>533400</xdr:colOff>
      <xdr:row>82</xdr:row>
      <xdr:rowOff>18870</xdr:rowOff>
    </xdr:to>
    <xdr:sp macro="" textlink="">
      <xdr:nvSpPr>
        <xdr:cNvPr id="214" name="円/楕円 213"/>
        <xdr:cNvSpPr/>
      </xdr:nvSpPr>
      <xdr:spPr>
        <a:xfrm>
          <a:off x="3175000" y="139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3647</xdr:rowOff>
    </xdr:from>
    <xdr:ext cx="762000" cy="259045"/>
    <xdr:sp macro="" textlink="">
      <xdr:nvSpPr>
        <xdr:cNvPr id="215" name="テキスト ボックス 214"/>
        <xdr:cNvSpPr txBox="1"/>
      </xdr:nvSpPr>
      <xdr:spPr>
        <a:xfrm>
          <a:off x="2844800" y="140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72298</xdr:rowOff>
    </xdr:from>
    <xdr:to>
      <xdr:col>3</xdr:col>
      <xdr:colOff>330200</xdr:colOff>
      <xdr:row>82</xdr:row>
      <xdr:rowOff>2448</xdr:rowOff>
    </xdr:to>
    <xdr:sp macro="" textlink="">
      <xdr:nvSpPr>
        <xdr:cNvPr id="216" name="円/楕円 215"/>
        <xdr:cNvSpPr/>
      </xdr:nvSpPr>
      <xdr:spPr>
        <a:xfrm>
          <a:off x="2286000" y="139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158675</xdr:rowOff>
    </xdr:from>
    <xdr:ext cx="762000" cy="259045"/>
    <xdr:sp macro="" textlink="">
      <xdr:nvSpPr>
        <xdr:cNvPr id="217" name="テキスト ボックス 216"/>
        <xdr:cNvSpPr txBox="1"/>
      </xdr:nvSpPr>
      <xdr:spPr>
        <a:xfrm>
          <a:off x="1955800" y="1404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156,563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74678</xdr:rowOff>
    </xdr:from>
    <xdr:to>
      <xdr:col>2</xdr:col>
      <xdr:colOff>127000</xdr:colOff>
      <xdr:row>82</xdr:row>
      <xdr:rowOff>4828</xdr:rowOff>
    </xdr:to>
    <xdr:sp macro="" textlink="">
      <xdr:nvSpPr>
        <xdr:cNvPr id="218" name="円/楕円 217"/>
        <xdr:cNvSpPr/>
      </xdr:nvSpPr>
      <xdr:spPr>
        <a:xfrm>
          <a:off x="1397000" y="139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161055</xdr:rowOff>
    </xdr:from>
    <xdr:ext cx="762000" cy="259045"/>
    <xdr:sp macro="" textlink="">
      <xdr:nvSpPr>
        <xdr:cNvPr id="219" name="テキスト ボックス 218"/>
        <xdr:cNvSpPr txBox="1"/>
      </xdr:nvSpPr>
      <xdr:spPr>
        <a:xfrm>
          <a:off x="1066800" y="1404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平成</a:t>
          </a:r>
          <a:r>
            <a:rPr kumimoji="1" lang="en-US" altLang="ja-JP" sz="1200">
              <a:solidFill>
                <a:sysClr val="windowText" lastClr="000000"/>
              </a:solidFill>
              <a:latin typeface="ＭＳ Ｐゴシック"/>
            </a:rPr>
            <a:t>17</a:t>
          </a:r>
          <a:r>
            <a:rPr kumimoji="1" lang="ja-JP" altLang="en-US" sz="1200">
              <a:solidFill>
                <a:sysClr val="windowText" lastClr="000000"/>
              </a:solidFill>
              <a:latin typeface="ＭＳ Ｐゴシック"/>
            </a:rPr>
            <a:t>年度の合併時の給与制度の統合以降、類似団体平均を下回る状況が続いている。また、国家公務員の時限的な給与改定特例法による措置が平成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年度を持って終了したため、平成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年度以降「</a:t>
          </a:r>
          <a:r>
            <a:rPr kumimoji="1" lang="en-US" altLang="ja-JP" sz="1200">
              <a:solidFill>
                <a:sysClr val="windowText" lastClr="000000"/>
              </a:solidFill>
              <a:latin typeface="ＭＳ Ｐゴシック"/>
            </a:rPr>
            <a:t>100</a:t>
          </a:r>
          <a:r>
            <a:rPr kumimoji="1" lang="ja-JP" altLang="en-US" sz="1200">
              <a:solidFill>
                <a:sysClr val="windowText" lastClr="000000"/>
              </a:solidFill>
              <a:latin typeface="ＭＳ Ｐゴシック"/>
            </a:rPr>
            <a:t>」を下回っている現状にある。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庄内町においては、県に準じて平成</a:t>
          </a:r>
          <a:r>
            <a:rPr kumimoji="1" lang="en-US" altLang="ja-JP" sz="1200">
              <a:solidFill>
                <a:sysClr val="windowText" lastClr="000000"/>
              </a:solidFill>
              <a:latin typeface="ＭＳ Ｐゴシック"/>
            </a:rPr>
            <a:t>25</a:t>
          </a:r>
          <a:r>
            <a:rPr kumimoji="1" lang="ja-JP" altLang="en-US" sz="1200">
              <a:solidFill>
                <a:sysClr val="windowText" lastClr="000000"/>
              </a:solidFill>
              <a:latin typeface="ＭＳ Ｐゴシック"/>
            </a:rPr>
            <a:t>年</a:t>
          </a:r>
          <a:r>
            <a:rPr kumimoji="1" lang="en-US" altLang="ja-JP" sz="1200">
              <a:solidFill>
                <a:sysClr val="windowText" lastClr="000000"/>
              </a:solidFill>
              <a:latin typeface="ＭＳ Ｐゴシック"/>
            </a:rPr>
            <a:t>8</a:t>
          </a:r>
          <a:r>
            <a:rPr kumimoji="1" lang="ja-JP" altLang="en-US" sz="1200">
              <a:solidFill>
                <a:sysClr val="windowText" lastClr="000000"/>
              </a:solidFill>
              <a:latin typeface="ＭＳ Ｐゴシック"/>
            </a:rPr>
            <a:t>月から平成</a:t>
          </a:r>
          <a:r>
            <a:rPr kumimoji="1" lang="en-US" altLang="ja-JP" sz="1200">
              <a:solidFill>
                <a:sysClr val="windowText" lastClr="000000"/>
              </a:solidFill>
              <a:latin typeface="ＭＳ Ｐゴシック"/>
            </a:rPr>
            <a:t>26</a:t>
          </a:r>
          <a:r>
            <a:rPr kumimoji="1" lang="ja-JP" altLang="en-US" sz="1200">
              <a:solidFill>
                <a:sysClr val="windowText" lastClr="000000"/>
              </a:solidFill>
              <a:latin typeface="ＭＳ Ｐゴシック"/>
            </a:rPr>
            <a:t>年</a:t>
          </a:r>
          <a:r>
            <a:rPr kumimoji="1" lang="en-US" altLang="ja-JP" sz="1200">
              <a:solidFill>
                <a:sysClr val="windowText" lastClr="000000"/>
              </a:solidFill>
              <a:latin typeface="ＭＳ Ｐゴシック"/>
            </a:rPr>
            <a:t>3</a:t>
          </a:r>
          <a:r>
            <a:rPr kumimoji="1" lang="ja-JP" altLang="en-US" sz="1200">
              <a:solidFill>
                <a:sysClr val="windowText" lastClr="000000"/>
              </a:solidFill>
              <a:latin typeface="ＭＳ Ｐゴシック"/>
            </a:rPr>
            <a:t>月まで臨時措置として給与減額支給を実施している。</a:t>
          </a:r>
          <a:endParaRPr kumimoji="1" lang="en-US" altLang="ja-JP" sz="1200">
            <a:solidFill>
              <a:sysClr val="windowText" lastClr="000000"/>
            </a:solidFill>
            <a:latin typeface="ＭＳ Ｐゴシック"/>
          </a:endParaRPr>
        </a:p>
        <a:p>
          <a:r>
            <a:rPr kumimoji="1" lang="en-US" altLang="ja-JP" sz="1200" baseline="0">
              <a:solidFill>
                <a:sysClr val="windowText" lastClr="000000"/>
              </a:solidFill>
              <a:latin typeface="ＭＳ Ｐゴシック"/>
            </a:rPr>
            <a:t> </a:t>
          </a:r>
          <a:r>
            <a:rPr kumimoji="1" lang="ja-JP" altLang="en-US" sz="1200" baseline="0">
              <a:solidFill>
                <a:sysClr val="windowText" lastClr="000000"/>
              </a:solidFill>
              <a:latin typeface="ＭＳ Ｐゴシック"/>
            </a:rPr>
            <a:t>近年は、団塊世代の退職や職員の新陳代謝により、微増ながら改善傾向に推移している。</a:t>
          </a:r>
          <a:endParaRPr kumimoji="1" lang="en-US" altLang="ja-JP" sz="12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99786</xdr:rowOff>
    </xdr:to>
    <xdr:cxnSp macro="">
      <xdr:nvCxnSpPr>
        <xdr:cNvPr id="255" name="直線コネクタ 254"/>
        <xdr:cNvCxnSpPr/>
      </xdr:nvCxnSpPr>
      <xdr:spPr>
        <a:xfrm>
          <a:off x="16179800" y="14444134"/>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42334</xdr:rowOff>
    </xdr:to>
    <xdr:cxnSp macro="">
      <xdr:nvCxnSpPr>
        <xdr:cNvPr id="258" name="直線コネクタ 257"/>
        <xdr:cNvCxnSpPr/>
      </xdr:nvCxnSpPr>
      <xdr:spPr>
        <a:xfrm>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75898</xdr:rowOff>
    </xdr:from>
    <xdr:to>
      <xdr:col>22</xdr:col>
      <xdr:colOff>203200</xdr:colOff>
      <xdr:row>83</xdr:row>
      <xdr:rowOff>133350</xdr:rowOff>
    </xdr:to>
    <xdr:cxnSp macro="">
      <xdr:nvCxnSpPr>
        <xdr:cNvPr id="261" name="直線コネクタ 260"/>
        <xdr:cNvCxnSpPr/>
      </xdr:nvCxnSpPr>
      <xdr:spPr>
        <a:xfrm>
          <a:off x="14401800" y="143062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75898</xdr:rowOff>
    </xdr:from>
    <xdr:to>
      <xdr:col>21</xdr:col>
      <xdr:colOff>0</xdr:colOff>
      <xdr:row>88</xdr:row>
      <xdr:rowOff>57452</xdr:rowOff>
    </xdr:to>
    <xdr:cxnSp macro="">
      <xdr:nvCxnSpPr>
        <xdr:cNvPr id="264" name="直線コネクタ 263"/>
        <xdr:cNvCxnSpPr/>
      </xdr:nvCxnSpPr>
      <xdr:spPr>
        <a:xfrm flipV="1">
          <a:off x="13512800" y="14306248"/>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4" name="円/楕円 273"/>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65513</xdr:rowOff>
    </xdr:from>
    <xdr:ext cx="762000" cy="259045"/>
    <xdr:sp macro="" textlink="">
      <xdr:nvSpPr>
        <xdr:cNvPr id="275"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8" name="円/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25098</xdr:rowOff>
    </xdr:from>
    <xdr:to>
      <xdr:col>21</xdr:col>
      <xdr:colOff>50800</xdr:colOff>
      <xdr:row>83</xdr:row>
      <xdr:rowOff>126698</xdr:rowOff>
    </xdr:to>
    <xdr:sp macro="" textlink="">
      <xdr:nvSpPr>
        <xdr:cNvPr id="280" name="円/楕円 279"/>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81" name="テキスト ボックス 280"/>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2" name="円/楕円 281"/>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3" name="テキスト ボックス 282"/>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平成</a:t>
          </a:r>
          <a:r>
            <a:rPr kumimoji="1" lang="en-US" altLang="ja-JP" sz="1200">
              <a:solidFill>
                <a:sysClr val="windowText" lastClr="000000"/>
              </a:solidFill>
              <a:latin typeface="ＭＳ Ｐゴシック"/>
            </a:rPr>
            <a:t>17</a:t>
          </a:r>
          <a:r>
            <a:rPr kumimoji="1" lang="ja-JP" altLang="en-US" sz="1200">
              <a:solidFill>
                <a:sysClr val="windowText" lastClr="000000"/>
              </a:solidFill>
              <a:latin typeface="ＭＳ Ｐゴシック"/>
            </a:rPr>
            <a:t>年度の合併に伴い分庁舎方式を採用したことや合併後の統廃合があまり行われていないことに併せ、企業部局があること、一部保育園、幼稚園を公立で運営していることにより、類似団体平均職員数を上回っている現状にある。第</a:t>
          </a:r>
          <a:r>
            <a:rPr kumimoji="1" lang="en-US" altLang="ja-JP" sz="1200">
              <a:solidFill>
                <a:sysClr val="windowText" lastClr="000000"/>
              </a:solidFill>
              <a:latin typeface="ＭＳ Ｐゴシック"/>
            </a:rPr>
            <a:t>3</a:t>
          </a:r>
          <a:r>
            <a:rPr kumimoji="1" lang="ja-JP" altLang="en-US" sz="1200">
              <a:solidFill>
                <a:sysClr val="windowText" lastClr="000000"/>
              </a:solidFill>
              <a:latin typeface="ＭＳ Ｐゴシック"/>
            </a:rPr>
            <a:t>次職員定員適正化計画に基づき、町民のサービスの質の維持・向上と簡素で効率的な行財政運営を行うとともに、他自治体との均衡を図り、適正化を進めていく。</a:t>
          </a:r>
          <a:endParaRPr kumimoji="1" lang="en-US" altLang="ja-JP" sz="12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33292</xdr:rowOff>
    </xdr:from>
    <xdr:to>
      <xdr:col>24</xdr:col>
      <xdr:colOff>558800</xdr:colOff>
      <xdr:row>63</xdr:row>
      <xdr:rowOff>64316</xdr:rowOff>
    </xdr:to>
    <xdr:cxnSp macro="">
      <xdr:nvCxnSpPr>
        <xdr:cNvPr id="320" name="直線コネクタ 319"/>
        <xdr:cNvCxnSpPr/>
      </xdr:nvCxnSpPr>
      <xdr:spPr>
        <a:xfrm flipV="1">
          <a:off x="16179800" y="108346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64316</xdr:rowOff>
    </xdr:from>
    <xdr:to>
      <xdr:col>23</xdr:col>
      <xdr:colOff>406400</xdr:colOff>
      <xdr:row>63</xdr:row>
      <xdr:rowOff>81552</xdr:rowOff>
    </xdr:to>
    <xdr:cxnSp macro="">
      <xdr:nvCxnSpPr>
        <xdr:cNvPr id="323" name="直線コネクタ 322"/>
        <xdr:cNvCxnSpPr/>
      </xdr:nvCxnSpPr>
      <xdr:spPr>
        <a:xfrm flipV="1">
          <a:off x="15290800" y="1086566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81552</xdr:rowOff>
    </xdr:from>
    <xdr:to>
      <xdr:col>22</xdr:col>
      <xdr:colOff>203200</xdr:colOff>
      <xdr:row>63</xdr:row>
      <xdr:rowOff>83276</xdr:rowOff>
    </xdr:to>
    <xdr:cxnSp macro="">
      <xdr:nvCxnSpPr>
        <xdr:cNvPr id="326" name="直線コネクタ 325"/>
        <xdr:cNvCxnSpPr/>
      </xdr:nvCxnSpPr>
      <xdr:spPr>
        <a:xfrm flipV="1">
          <a:off x="14401800" y="10882902"/>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67763</xdr:rowOff>
    </xdr:from>
    <xdr:to>
      <xdr:col>21</xdr:col>
      <xdr:colOff>0</xdr:colOff>
      <xdr:row>63</xdr:row>
      <xdr:rowOff>83276</xdr:rowOff>
    </xdr:to>
    <xdr:cxnSp macro="">
      <xdr:nvCxnSpPr>
        <xdr:cNvPr id="329" name="直線コネクタ 328"/>
        <xdr:cNvCxnSpPr/>
      </xdr:nvCxnSpPr>
      <xdr:spPr>
        <a:xfrm>
          <a:off x="13512800" y="1086911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153942</xdr:rowOff>
    </xdr:from>
    <xdr:to>
      <xdr:col>24</xdr:col>
      <xdr:colOff>609600</xdr:colOff>
      <xdr:row>63</xdr:row>
      <xdr:rowOff>84092</xdr:rowOff>
    </xdr:to>
    <xdr:sp macro="" textlink="">
      <xdr:nvSpPr>
        <xdr:cNvPr id="339" name="円/楕円 338"/>
        <xdr:cNvSpPr/>
      </xdr:nvSpPr>
      <xdr:spPr>
        <a:xfrm>
          <a:off x="169672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126019</xdr:rowOff>
    </xdr:from>
    <xdr:ext cx="762000" cy="259045"/>
    <xdr:sp macro="" textlink="">
      <xdr:nvSpPr>
        <xdr:cNvPr id="340" name="定員管理の状況該当値テキスト"/>
        <xdr:cNvSpPr txBox="1"/>
      </xdr:nvSpPr>
      <xdr:spPr>
        <a:xfrm>
          <a:off x="17106900" y="107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13516</xdr:rowOff>
    </xdr:from>
    <xdr:to>
      <xdr:col>23</xdr:col>
      <xdr:colOff>457200</xdr:colOff>
      <xdr:row>63</xdr:row>
      <xdr:rowOff>115116</xdr:rowOff>
    </xdr:to>
    <xdr:sp macro="" textlink="">
      <xdr:nvSpPr>
        <xdr:cNvPr id="341" name="円/楕円 340"/>
        <xdr:cNvSpPr/>
      </xdr:nvSpPr>
      <xdr:spPr>
        <a:xfrm>
          <a:off x="16129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99893</xdr:rowOff>
    </xdr:from>
    <xdr:ext cx="736600" cy="259045"/>
    <xdr:sp macro="" textlink="">
      <xdr:nvSpPr>
        <xdr:cNvPr id="342" name="テキスト ボックス 341"/>
        <xdr:cNvSpPr txBox="1"/>
      </xdr:nvSpPr>
      <xdr:spPr>
        <a:xfrm>
          <a:off x="15798800" y="109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30752</xdr:rowOff>
    </xdr:from>
    <xdr:to>
      <xdr:col>22</xdr:col>
      <xdr:colOff>254000</xdr:colOff>
      <xdr:row>63</xdr:row>
      <xdr:rowOff>132352</xdr:rowOff>
    </xdr:to>
    <xdr:sp macro="" textlink="">
      <xdr:nvSpPr>
        <xdr:cNvPr id="343" name="円/楕円 342"/>
        <xdr:cNvSpPr/>
      </xdr:nvSpPr>
      <xdr:spPr>
        <a:xfrm>
          <a:off x="15240000" y="10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117129</xdr:rowOff>
    </xdr:from>
    <xdr:ext cx="762000" cy="259045"/>
    <xdr:sp macro="" textlink="">
      <xdr:nvSpPr>
        <xdr:cNvPr id="344" name="テキスト ボックス 343"/>
        <xdr:cNvSpPr txBox="1"/>
      </xdr:nvSpPr>
      <xdr:spPr>
        <a:xfrm>
          <a:off x="14909800" y="109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32476</xdr:rowOff>
    </xdr:from>
    <xdr:to>
      <xdr:col>21</xdr:col>
      <xdr:colOff>50800</xdr:colOff>
      <xdr:row>63</xdr:row>
      <xdr:rowOff>134076</xdr:rowOff>
    </xdr:to>
    <xdr:sp macro="" textlink="">
      <xdr:nvSpPr>
        <xdr:cNvPr id="345" name="円/楕円 344"/>
        <xdr:cNvSpPr/>
      </xdr:nvSpPr>
      <xdr:spPr>
        <a:xfrm>
          <a:off x="14351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118853</xdr:rowOff>
    </xdr:from>
    <xdr:ext cx="762000" cy="259045"/>
    <xdr:sp macro="" textlink="">
      <xdr:nvSpPr>
        <xdr:cNvPr id="346" name="テキスト ボックス 345"/>
        <xdr:cNvSpPr txBox="1"/>
      </xdr:nvSpPr>
      <xdr:spPr>
        <a:xfrm>
          <a:off x="14020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16963</xdr:rowOff>
    </xdr:from>
    <xdr:to>
      <xdr:col>19</xdr:col>
      <xdr:colOff>533400</xdr:colOff>
      <xdr:row>63</xdr:row>
      <xdr:rowOff>118563</xdr:rowOff>
    </xdr:to>
    <xdr:sp macro="" textlink="">
      <xdr:nvSpPr>
        <xdr:cNvPr id="347" name="円/楕円 346"/>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103340</xdr:rowOff>
    </xdr:from>
    <xdr:ext cx="762000" cy="259045"/>
    <xdr:sp macro="" textlink="">
      <xdr:nvSpPr>
        <xdr:cNvPr id="348" name="テキスト ボックス 347"/>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平成</a:t>
          </a:r>
          <a:r>
            <a:rPr kumimoji="1" lang="en-US" altLang="ja-JP" sz="1200">
              <a:solidFill>
                <a:sysClr val="windowText" lastClr="000000"/>
              </a:solidFill>
              <a:latin typeface="ＭＳ Ｐゴシック"/>
            </a:rPr>
            <a:t>27</a:t>
          </a:r>
          <a:r>
            <a:rPr kumimoji="1" lang="ja-JP" altLang="en-US" sz="1200">
              <a:solidFill>
                <a:sysClr val="windowText" lastClr="000000"/>
              </a:solidFill>
              <a:latin typeface="ＭＳ Ｐゴシック"/>
            </a:rPr>
            <a:t>年度より</a:t>
          </a:r>
          <a:r>
            <a:rPr kumimoji="1" lang="en-US" altLang="ja-JP" sz="1200">
              <a:solidFill>
                <a:sysClr val="windowText" lastClr="000000"/>
              </a:solidFill>
              <a:latin typeface="ＭＳ Ｐゴシック"/>
            </a:rPr>
            <a:t>0.1</a:t>
          </a:r>
          <a:r>
            <a:rPr kumimoji="1" lang="ja-JP" altLang="en-US" sz="1200">
              <a:solidFill>
                <a:sysClr val="windowText" lastClr="000000"/>
              </a:solidFill>
              <a:latin typeface="ＭＳ Ｐゴシック"/>
            </a:rPr>
            <a:t>ポイント改善しており、平成</a:t>
          </a:r>
          <a:r>
            <a:rPr kumimoji="1" lang="en-US" altLang="ja-JP" sz="1200">
              <a:solidFill>
                <a:sysClr val="windowText" lastClr="000000"/>
              </a:solidFill>
              <a:latin typeface="ＭＳ Ｐゴシック"/>
            </a:rPr>
            <a:t>21</a:t>
          </a:r>
          <a:r>
            <a:rPr kumimoji="1" lang="ja-JP" altLang="en-US" sz="1200">
              <a:solidFill>
                <a:sysClr val="windowText" lastClr="000000"/>
              </a:solidFill>
              <a:latin typeface="ＭＳ Ｐゴシック"/>
            </a:rPr>
            <a:t>年度以降改善傾向にある。合併前の旧町単位の大規模事業に係る償還が終了したことによる公債費の減額が大きな要因となっている。しかしながら、近年においては、過疎債や合併特例債などの交付税算入率の高い起債の活用しているものの、八幡スポーツ公園や新産業創造館等大型事業に係る</a:t>
          </a:r>
          <a:r>
            <a:rPr kumimoji="1" lang="ja-JP" altLang="en-US" sz="1200">
              <a:latin typeface="ＭＳ Ｐゴシック"/>
            </a:rPr>
            <a:t>元金償還が開始し、また、今後は本庁舎等整備事業も始まるため、公債費は年々増加することが予想される。</a:t>
          </a:r>
          <a:endParaRPr kumimoji="1" lang="en-US" altLang="ja-JP" sz="1200">
            <a:latin typeface="ＭＳ Ｐゴシック"/>
          </a:endParaRPr>
        </a:p>
        <a:p>
          <a:r>
            <a:rPr kumimoji="1" lang="ja-JP" altLang="en-US" sz="1200">
              <a:latin typeface="ＭＳ Ｐゴシック"/>
            </a:rPr>
            <a:t>　また、下水道会計の元利償還の財源に充てられる繰出金も増加しているため、実質</a:t>
          </a:r>
          <a:r>
            <a:rPr kumimoji="1" lang="ja-JP" altLang="en-US" sz="1200">
              <a:solidFill>
                <a:sysClr val="windowText" lastClr="000000"/>
              </a:solidFill>
              <a:latin typeface="ＭＳ Ｐゴシック"/>
            </a:rPr>
            <a:t>公債費比率の悪化要因となっている。</a:t>
          </a:r>
          <a:endParaRPr kumimoji="1" lang="en-US" altLang="ja-JP" sz="12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6096</xdr:rowOff>
    </xdr:from>
    <xdr:to>
      <xdr:col>24</xdr:col>
      <xdr:colOff>558800</xdr:colOff>
      <xdr:row>42</xdr:row>
      <xdr:rowOff>10922</xdr:rowOff>
    </xdr:to>
    <xdr:cxnSp macro="">
      <xdr:nvCxnSpPr>
        <xdr:cNvPr id="379" name="直線コネクタ 378"/>
        <xdr:cNvCxnSpPr/>
      </xdr:nvCxnSpPr>
      <xdr:spPr>
        <a:xfrm flipV="1">
          <a:off x="16179800" y="72069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10922</xdr:rowOff>
    </xdr:from>
    <xdr:to>
      <xdr:col>23</xdr:col>
      <xdr:colOff>406400</xdr:colOff>
      <xdr:row>42</xdr:row>
      <xdr:rowOff>59182</xdr:rowOff>
    </xdr:to>
    <xdr:cxnSp macro="">
      <xdr:nvCxnSpPr>
        <xdr:cNvPr id="382" name="直線コネクタ 381"/>
        <xdr:cNvCxnSpPr/>
      </xdr:nvCxnSpPr>
      <xdr:spPr>
        <a:xfrm flipV="1">
          <a:off x="15290800" y="721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59182</xdr:rowOff>
    </xdr:from>
    <xdr:to>
      <xdr:col>22</xdr:col>
      <xdr:colOff>203200</xdr:colOff>
      <xdr:row>42</xdr:row>
      <xdr:rowOff>126746</xdr:rowOff>
    </xdr:to>
    <xdr:cxnSp macro="">
      <xdr:nvCxnSpPr>
        <xdr:cNvPr id="385" name="直線コネクタ 384"/>
        <xdr:cNvCxnSpPr/>
      </xdr:nvCxnSpPr>
      <xdr:spPr>
        <a:xfrm flipV="1">
          <a:off x="14401800" y="726008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126746</xdr:rowOff>
    </xdr:from>
    <xdr:to>
      <xdr:col>21</xdr:col>
      <xdr:colOff>0</xdr:colOff>
      <xdr:row>43</xdr:row>
      <xdr:rowOff>8382</xdr:rowOff>
    </xdr:to>
    <xdr:cxnSp macro="">
      <xdr:nvCxnSpPr>
        <xdr:cNvPr id="388" name="直線コネクタ 387"/>
        <xdr:cNvCxnSpPr/>
      </xdr:nvCxnSpPr>
      <xdr:spPr>
        <a:xfrm flipV="1">
          <a:off x="13512800" y="73276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126746</xdr:rowOff>
    </xdr:from>
    <xdr:to>
      <xdr:col>24</xdr:col>
      <xdr:colOff>609600</xdr:colOff>
      <xdr:row>42</xdr:row>
      <xdr:rowOff>56896</xdr:rowOff>
    </xdr:to>
    <xdr:sp macro="" textlink="">
      <xdr:nvSpPr>
        <xdr:cNvPr id="398" name="円/楕円 397"/>
        <xdr:cNvSpPr/>
      </xdr:nvSpPr>
      <xdr:spPr>
        <a:xfrm>
          <a:off x="169672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98823</xdr:rowOff>
    </xdr:from>
    <xdr:ext cx="762000" cy="259045"/>
    <xdr:sp macro="" textlink="">
      <xdr:nvSpPr>
        <xdr:cNvPr id="399" name="公債費負担の状況該当値テキスト"/>
        <xdr:cNvSpPr txBox="1"/>
      </xdr:nvSpPr>
      <xdr:spPr>
        <a:xfrm>
          <a:off x="17106900" y="712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131572</xdr:rowOff>
    </xdr:from>
    <xdr:to>
      <xdr:col>23</xdr:col>
      <xdr:colOff>457200</xdr:colOff>
      <xdr:row>42</xdr:row>
      <xdr:rowOff>61722</xdr:rowOff>
    </xdr:to>
    <xdr:sp macro="" textlink="">
      <xdr:nvSpPr>
        <xdr:cNvPr id="400" name="円/楕円 399"/>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46499</xdr:rowOff>
    </xdr:from>
    <xdr:ext cx="736600" cy="259045"/>
    <xdr:sp macro="" textlink="">
      <xdr:nvSpPr>
        <xdr:cNvPr id="401" name="テキスト ボックス 400"/>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8382</xdr:rowOff>
    </xdr:from>
    <xdr:to>
      <xdr:col>22</xdr:col>
      <xdr:colOff>254000</xdr:colOff>
      <xdr:row>42</xdr:row>
      <xdr:rowOff>109982</xdr:rowOff>
    </xdr:to>
    <xdr:sp macro="" textlink="">
      <xdr:nvSpPr>
        <xdr:cNvPr id="402" name="円/楕円 401"/>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94759</xdr:rowOff>
    </xdr:from>
    <xdr:ext cx="762000" cy="259045"/>
    <xdr:sp macro="" textlink="">
      <xdr:nvSpPr>
        <xdr:cNvPr id="403" name="テキスト ボックス 402"/>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404" name="円/楕円 403"/>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405" name="テキスト ボックス 404"/>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6" name="円/楕円 405"/>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7" name="テキスト ボックス 406"/>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年度より</a:t>
          </a:r>
          <a:r>
            <a:rPr kumimoji="1" lang="en-US" altLang="ja-JP" sz="1200">
              <a:latin typeface="ＭＳ Ｐゴシック"/>
            </a:rPr>
            <a:t>3.4</a:t>
          </a:r>
          <a:r>
            <a:rPr kumimoji="1" lang="ja-JP" altLang="en-US" sz="1200">
              <a:latin typeface="ＭＳ Ｐゴシック"/>
            </a:rPr>
            <a:t>ポイント改善</a:t>
          </a:r>
          <a:r>
            <a:rPr kumimoji="1" lang="ja-JP" altLang="en-US" sz="1200">
              <a:solidFill>
                <a:sysClr val="windowText" lastClr="000000"/>
              </a:solidFill>
              <a:latin typeface="ＭＳ Ｐゴシック"/>
            </a:rPr>
            <a:t>しているが、類似団体に比べてかなり高い状況が続いている。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学校給食共同調理場整備事業や農産物交流施設整備事業などの大規模事業によ</a:t>
          </a:r>
          <a:r>
            <a:rPr kumimoji="1" lang="ja-JP" altLang="en-US" sz="1200">
              <a:solidFill>
                <a:sysClr val="windowText" lastClr="000000"/>
              </a:solidFill>
              <a:effectLst/>
              <a:latin typeface="+mn-lt"/>
              <a:ea typeface="+mn-ea"/>
              <a:cs typeface="+mn-cs"/>
            </a:rPr>
            <a:t>る</a:t>
          </a:r>
          <a:r>
            <a:rPr kumimoji="1" lang="ja-JP" altLang="ja-JP" sz="1200">
              <a:solidFill>
                <a:sysClr val="windowText" lastClr="000000"/>
              </a:solidFill>
              <a:effectLst/>
              <a:latin typeface="+mn-lt"/>
              <a:ea typeface="+mn-ea"/>
              <a:cs typeface="+mn-cs"/>
            </a:rPr>
            <a:t>地方債の発行</a:t>
          </a:r>
          <a:r>
            <a:rPr kumimoji="1" lang="ja-JP" altLang="en-US" sz="1200">
              <a:solidFill>
                <a:sysClr val="windowText" lastClr="000000"/>
              </a:solidFill>
              <a:effectLst/>
              <a:latin typeface="+mn-lt"/>
              <a:ea typeface="+mn-ea"/>
              <a:cs typeface="+mn-cs"/>
            </a:rPr>
            <a:t>の増加等によって、</a:t>
          </a:r>
          <a:r>
            <a:rPr kumimoji="1" lang="ja-JP" altLang="en-US" sz="1200">
              <a:solidFill>
                <a:sysClr val="windowText" lastClr="000000"/>
              </a:solidFill>
              <a:latin typeface="ＭＳ Ｐゴシック"/>
            </a:rPr>
            <a:t>地方債現在高が増加したことが要因として考えられる。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今後も、本庁舎等整備事業など新たな大規模事業が予定されているため、地方債現在高は増加し、また償還の財源としての充当可能基金が減少することが見込まれることから、新規事業の抑制等、一層の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139458</xdr:rowOff>
    </xdr:from>
    <xdr:to>
      <xdr:col>24</xdr:col>
      <xdr:colOff>558800</xdr:colOff>
      <xdr:row>19</xdr:row>
      <xdr:rowOff>7076</xdr:rowOff>
    </xdr:to>
    <xdr:cxnSp macro="">
      <xdr:nvCxnSpPr>
        <xdr:cNvPr id="443" name="直線コネクタ 442"/>
        <xdr:cNvCxnSpPr/>
      </xdr:nvCxnSpPr>
      <xdr:spPr>
        <a:xfrm flipV="1">
          <a:off x="16179800" y="3225558"/>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7076</xdr:rowOff>
    </xdr:from>
    <xdr:to>
      <xdr:col>23</xdr:col>
      <xdr:colOff>406400</xdr:colOff>
      <xdr:row>19</xdr:row>
      <xdr:rowOff>146110</xdr:rowOff>
    </xdr:to>
    <xdr:cxnSp macro="">
      <xdr:nvCxnSpPr>
        <xdr:cNvPr id="446" name="直線コネクタ 445"/>
        <xdr:cNvCxnSpPr/>
      </xdr:nvCxnSpPr>
      <xdr:spPr>
        <a:xfrm flipV="1">
          <a:off x="15290800" y="3264626"/>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121981</xdr:rowOff>
    </xdr:from>
    <xdr:to>
      <xdr:col>22</xdr:col>
      <xdr:colOff>203200</xdr:colOff>
      <xdr:row>19</xdr:row>
      <xdr:rowOff>146110</xdr:rowOff>
    </xdr:to>
    <xdr:cxnSp macro="">
      <xdr:nvCxnSpPr>
        <xdr:cNvPr id="449" name="直線コネクタ 448"/>
        <xdr:cNvCxnSpPr/>
      </xdr:nvCxnSpPr>
      <xdr:spPr>
        <a:xfrm>
          <a:off x="14401800" y="337953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50" name="フローチャート : 判断 449"/>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51" name="テキスト ボックス 450"/>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121981</xdr:rowOff>
    </xdr:from>
    <xdr:to>
      <xdr:col>21</xdr:col>
      <xdr:colOff>0</xdr:colOff>
      <xdr:row>20</xdr:row>
      <xdr:rowOff>144719</xdr:rowOff>
    </xdr:to>
    <xdr:cxnSp macro="">
      <xdr:nvCxnSpPr>
        <xdr:cNvPr id="452" name="直線コネクタ 451"/>
        <xdr:cNvCxnSpPr/>
      </xdr:nvCxnSpPr>
      <xdr:spPr>
        <a:xfrm flipV="1">
          <a:off x="13512800" y="3379531"/>
          <a:ext cx="889000" cy="19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3" name="フローチャート : 判断 452"/>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4" name="テキスト ボックス 453"/>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5" name="フローチャート : 判断 454"/>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6" name="テキスト ボックス 455"/>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88658</xdr:rowOff>
    </xdr:from>
    <xdr:to>
      <xdr:col>24</xdr:col>
      <xdr:colOff>609600</xdr:colOff>
      <xdr:row>19</xdr:row>
      <xdr:rowOff>18808</xdr:rowOff>
    </xdr:to>
    <xdr:sp macro="" textlink="">
      <xdr:nvSpPr>
        <xdr:cNvPr id="462" name="円/楕円 461"/>
        <xdr:cNvSpPr/>
      </xdr:nvSpPr>
      <xdr:spPr>
        <a:xfrm>
          <a:off x="169672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60735</xdr:rowOff>
    </xdr:from>
    <xdr:ext cx="762000" cy="259045"/>
    <xdr:sp macro="" textlink="">
      <xdr:nvSpPr>
        <xdr:cNvPr id="463" name="将来負担の状況該当値テキスト"/>
        <xdr:cNvSpPr txBox="1"/>
      </xdr:nvSpPr>
      <xdr:spPr>
        <a:xfrm>
          <a:off x="17106900" y="314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127726</xdr:rowOff>
    </xdr:from>
    <xdr:to>
      <xdr:col>23</xdr:col>
      <xdr:colOff>457200</xdr:colOff>
      <xdr:row>19</xdr:row>
      <xdr:rowOff>57876</xdr:rowOff>
    </xdr:to>
    <xdr:sp macro="" textlink="">
      <xdr:nvSpPr>
        <xdr:cNvPr id="464" name="円/楕円 463"/>
        <xdr:cNvSpPr/>
      </xdr:nvSpPr>
      <xdr:spPr>
        <a:xfrm>
          <a:off x="16129000" y="32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42653</xdr:rowOff>
    </xdr:from>
    <xdr:ext cx="736600" cy="259045"/>
    <xdr:sp macro="" textlink="">
      <xdr:nvSpPr>
        <xdr:cNvPr id="465" name="テキスト ボックス 464"/>
        <xdr:cNvSpPr txBox="1"/>
      </xdr:nvSpPr>
      <xdr:spPr>
        <a:xfrm>
          <a:off x="15798800" y="330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95310</xdr:rowOff>
    </xdr:from>
    <xdr:to>
      <xdr:col>22</xdr:col>
      <xdr:colOff>254000</xdr:colOff>
      <xdr:row>20</xdr:row>
      <xdr:rowOff>25460</xdr:rowOff>
    </xdr:to>
    <xdr:sp macro="" textlink="">
      <xdr:nvSpPr>
        <xdr:cNvPr id="466" name="円/楕円 465"/>
        <xdr:cNvSpPr/>
      </xdr:nvSpPr>
      <xdr:spPr>
        <a:xfrm>
          <a:off x="15240000" y="335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10237</xdr:rowOff>
    </xdr:from>
    <xdr:ext cx="762000" cy="259045"/>
    <xdr:sp macro="" textlink="">
      <xdr:nvSpPr>
        <xdr:cNvPr id="467" name="テキスト ボックス 466"/>
        <xdr:cNvSpPr txBox="1"/>
      </xdr:nvSpPr>
      <xdr:spPr>
        <a:xfrm>
          <a:off x="14909800" y="34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71181</xdr:rowOff>
    </xdr:from>
    <xdr:to>
      <xdr:col>21</xdr:col>
      <xdr:colOff>50800</xdr:colOff>
      <xdr:row>20</xdr:row>
      <xdr:rowOff>1331</xdr:rowOff>
    </xdr:to>
    <xdr:sp macro="" textlink="">
      <xdr:nvSpPr>
        <xdr:cNvPr id="468" name="円/楕円 467"/>
        <xdr:cNvSpPr/>
      </xdr:nvSpPr>
      <xdr:spPr>
        <a:xfrm>
          <a:off x="14351000" y="33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157558</xdr:rowOff>
    </xdr:from>
    <xdr:ext cx="762000" cy="259045"/>
    <xdr:sp macro="" textlink="">
      <xdr:nvSpPr>
        <xdr:cNvPr id="469" name="テキスト ボックス 468"/>
        <xdr:cNvSpPr txBox="1"/>
      </xdr:nvSpPr>
      <xdr:spPr>
        <a:xfrm>
          <a:off x="14020800" y="34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93919</xdr:rowOff>
    </xdr:from>
    <xdr:to>
      <xdr:col>19</xdr:col>
      <xdr:colOff>533400</xdr:colOff>
      <xdr:row>21</xdr:row>
      <xdr:rowOff>24069</xdr:rowOff>
    </xdr:to>
    <xdr:sp macro="" textlink="">
      <xdr:nvSpPr>
        <xdr:cNvPr id="470" name="円/楕円 469"/>
        <xdr:cNvSpPr/>
      </xdr:nvSpPr>
      <xdr:spPr>
        <a:xfrm>
          <a:off x="13462000" y="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8846</xdr:rowOff>
    </xdr:from>
    <xdr:ext cx="762000" cy="259045"/>
    <xdr:sp macro="" textlink="">
      <xdr:nvSpPr>
        <xdr:cNvPr id="471" name="テキスト ボックス 470"/>
        <xdr:cNvSpPr txBox="1"/>
      </xdr:nvSpPr>
      <xdr:spPr>
        <a:xfrm>
          <a:off x="13131800" y="36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山形県庄内町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21,996
21,903
249.17
13,069,902
12,490,909
564,720
7,140,738
14,807,706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年度より</a:t>
          </a:r>
          <a:r>
            <a:rPr kumimoji="1" lang="en-US" altLang="ja-JP" sz="1200">
              <a:latin typeface="ＭＳ Ｐゴシック"/>
            </a:rPr>
            <a:t>1.1</a:t>
          </a:r>
          <a:r>
            <a:rPr kumimoji="1" lang="ja-JP" altLang="en-US" sz="1200">
              <a:latin typeface="ＭＳ Ｐゴシック"/>
            </a:rPr>
            <a:t>ポイント改善している。定員適正化計画に基づく職員数の削減や職員の年齢構成の平準化を図っているほか、国や県に準じて職員給の改定が行われたこと、指定管理への移行等取組を行っているが、類似団体と比べて高い現状にある。</a:t>
          </a:r>
          <a:endParaRPr kumimoji="1" lang="en-US" altLang="ja-JP" sz="1200">
            <a:latin typeface="ＭＳ Ｐゴシック"/>
          </a:endParaRPr>
        </a:p>
        <a:p>
          <a:r>
            <a:rPr kumimoji="1" lang="ja-JP" altLang="en-US" sz="1200">
              <a:latin typeface="ＭＳ Ｐゴシック"/>
            </a:rPr>
            <a:t>　企業部局や公立の幼稚園、保育園運営などの要因も考えられるが、</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町民のサービスの質の維持・向上と簡素で効率的な行財政運営を行いながら、国や他自治体との均衡を図り、</a:t>
          </a:r>
          <a:r>
            <a:rPr kumimoji="1" lang="ja-JP" altLang="en-US" sz="1200">
              <a:solidFill>
                <a:schemeClr val="dk1"/>
              </a:solidFill>
              <a:effectLst/>
              <a:latin typeface="+mn-lt"/>
              <a:ea typeface="+mn-ea"/>
              <a:cs typeface="+mn-cs"/>
            </a:rPr>
            <a:t>適正化に努めていく。</a:t>
          </a:r>
          <a:endParaRPr lang="ja-JP" altLang="ja-JP" sz="12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37</xdr:row>
      <xdr:rowOff>146050</xdr:rowOff>
    </xdr:to>
    <xdr:cxnSp macro="">
      <xdr:nvCxnSpPr>
        <xdr:cNvPr id="66" name="直線コネクタ 65"/>
        <xdr:cNvCxnSpPr/>
      </xdr:nvCxnSpPr>
      <xdr:spPr>
        <a:xfrm flipV="1">
          <a:off x="3987800" y="6421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38</xdr:row>
      <xdr:rowOff>58420</xdr:rowOff>
    </xdr:to>
    <xdr:cxnSp macro="">
      <xdr:nvCxnSpPr>
        <xdr:cNvPr id="69" name="直線コネクタ 68"/>
        <xdr:cNvCxnSpPr/>
      </xdr:nvCxnSpPr>
      <xdr:spPr>
        <a:xfrm flipV="1">
          <a:off x="3098800" y="6489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58420</xdr:rowOff>
    </xdr:to>
    <xdr:cxnSp macro="">
      <xdr:nvCxnSpPr>
        <xdr:cNvPr id="72" name="直線コネクタ 71"/>
        <xdr:cNvCxnSpPr/>
      </xdr:nvCxnSpPr>
      <xdr:spPr>
        <a:xfrm>
          <a:off x="2209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20320</xdr:rowOff>
    </xdr:to>
    <xdr:cxnSp macro="">
      <xdr:nvCxnSpPr>
        <xdr:cNvPr id="75" name="直線コネクタ 74"/>
        <xdr:cNvCxnSpPr/>
      </xdr:nvCxnSpPr>
      <xdr:spPr>
        <a:xfrm flipV="1">
          <a:off x="1320800" y="652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9" name="円/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年度より</a:t>
          </a:r>
          <a:r>
            <a:rPr kumimoji="1" lang="en-US" altLang="ja-JP" sz="1200">
              <a:latin typeface="ＭＳ Ｐゴシック"/>
            </a:rPr>
            <a:t>1.6</a:t>
          </a:r>
          <a:r>
            <a:rPr kumimoji="1" lang="ja-JP" altLang="en-US" sz="1200">
              <a:latin typeface="ＭＳ Ｐゴシック"/>
            </a:rPr>
            <a:t>ポイント悪化している。指定管理委託料やふるさと応援寄附金記念品にかかる報償費等の増加によって物件費全体の増加となった。類似団体よりは下回っているものの、県平均を上回っていいる状況にあることから、長期継続契約や類似業務の契約一本化など更なる行財政改革の推進を図りながら削減に努めなければならない。</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61686</xdr:rowOff>
    </xdr:from>
    <xdr:to>
      <xdr:col>24</xdr:col>
      <xdr:colOff>31750</xdr:colOff>
      <xdr:row>15</xdr:row>
      <xdr:rowOff>64407</xdr:rowOff>
    </xdr:to>
    <xdr:cxnSp macro="">
      <xdr:nvCxnSpPr>
        <xdr:cNvPr id="129" name="直線コネクタ 128"/>
        <xdr:cNvCxnSpPr/>
      </xdr:nvCxnSpPr>
      <xdr:spPr>
        <a:xfrm>
          <a:off x="15671800" y="24619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61686</xdr:rowOff>
    </xdr:to>
    <xdr:cxnSp macro="">
      <xdr:nvCxnSpPr>
        <xdr:cNvPr id="132" name="直線コネクタ 131"/>
        <xdr:cNvCxnSpPr/>
      </xdr:nvCxnSpPr>
      <xdr:spPr>
        <a:xfrm>
          <a:off x="14782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135164</xdr:rowOff>
    </xdr:from>
    <xdr:to>
      <xdr:col>21</xdr:col>
      <xdr:colOff>361950</xdr:colOff>
      <xdr:row>14</xdr:row>
      <xdr:rowOff>50800</xdr:rowOff>
    </xdr:to>
    <xdr:cxnSp macro="">
      <xdr:nvCxnSpPr>
        <xdr:cNvPr id="135" name="直線コネクタ 134"/>
        <xdr:cNvCxnSpPr/>
      </xdr:nvCxnSpPr>
      <xdr:spPr>
        <a:xfrm>
          <a:off x="13893800" y="236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48079</xdr:rowOff>
    </xdr:from>
    <xdr:to>
      <xdr:col>20</xdr:col>
      <xdr:colOff>158750</xdr:colOff>
      <xdr:row>13</xdr:row>
      <xdr:rowOff>135164</xdr:rowOff>
    </xdr:to>
    <xdr:cxnSp macro="">
      <xdr:nvCxnSpPr>
        <xdr:cNvPr id="138" name="直線コネクタ 137"/>
        <xdr:cNvCxnSpPr/>
      </xdr:nvCxnSpPr>
      <xdr:spPr>
        <a:xfrm>
          <a:off x="13004800" y="2276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13607</xdr:rowOff>
    </xdr:from>
    <xdr:to>
      <xdr:col>24</xdr:col>
      <xdr:colOff>82550</xdr:colOff>
      <xdr:row>15</xdr:row>
      <xdr:rowOff>115207</xdr:rowOff>
    </xdr:to>
    <xdr:sp macro="" textlink="">
      <xdr:nvSpPr>
        <xdr:cNvPr id="148" name="円/楕円 147"/>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30134</xdr:rowOff>
    </xdr:from>
    <xdr:ext cx="762000" cy="259045"/>
    <xdr:sp macro="" textlink="">
      <xdr:nvSpPr>
        <xdr:cNvPr id="149"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0" name="円/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0</xdr:rowOff>
    </xdr:from>
    <xdr:to>
      <xdr:col>21</xdr:col>
      <xdr:colOff>412750</xdr:colOff>
      <xdr:row>14</xdr:row>
      <xdr:rowOff>101600</xdr:rowOff>
    </xdr:to>
    <xdr:sp macro="" textlink="">
      <xdr:nvSpPr>
        <xdr:cNvPr id="152" name="円/楕円 151"/>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111777</xdr:rowOff>
    </xdr:from>
    <xdr:ext cx="762000" cy="259045"/>
    <xdr:sp macro="" textlink="">
      <xdr:nvSpPr>
        <xdr:cNvPr id="153" name="テキスト ボックス 152"/>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84364</xdr:rowOff>
    </xdr:from>
    <xdr:to>
      <xdr:col>20</xdr:col>
      <xdr:colOff>209550</xdr:colOff>
      <xdr:row>14</xdr:row>
      <xdr:rowOff>14514</xdr:rowOff>
    </xdr:to>
    <xdr:sp macro="" textlink="">
      <xdr:nvSpPr>
        <xdr:cNvPr id="154" name="円/楕円 153"/>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24691</xdr:rowOff>
    </xdr:from>
    <xdr:ext cx="762000" cy="259045"/>
    <xdr:sp macro="" textlink="">
      <xdr:nvSpPr>
        <xdr:cNvPr id="155" name="テキスト ボックス 154"/>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168729</xdr:rowOff>
    </xdr:from>
    <xdr:to>
      <xdr:col>19</xdr:col>
      <xdr:colOff>6350</xdr:colOff>
      <xdr:row>13</xdr:row>
      <xdr:rowOff>98879</xdr:rowOff>
    </xdr:to>
    <xdr:sp macro="" textlink="">
      <xdr:nvSpPr>
        <xdr:cNvPr id="156" name="円/楕円 155"/>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109056</xdr:rowOff>
    </xdr:from>
    <xdr:ext cx="762000" cy="259045"/>
    <xdr:sp macro="" textlink="">
      <xdr:nvSpPr>
        <xdr:cNvPr id="157" name="テキスト ボックス 156"/>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年度から</a:t>
          </a:r>
          <a:r>
            <a:rPr kumimoji="1" lang="en-US" altLang="ja-JP" sz="1200">
              <a:latin typeface="ＭＳ Ｐゴシック"/>
            </a:rPr>
            <a:t>0.3</a:t>
          </a:r>
          <a:r>
            <a:rPr kumimoji="1" lang="ja-JP" altLang="en-US" sz="1200">
              <a:latin typeface="ＭＳ Ｐゴシック"/>
            </a:rPr>
            <a:t>ポイント増加している。平成</a:t>
          </a:r>
          <a:r>
            <a:rPr kumimoji="1" lang="en-US" altLang="ja-JP" sz="1200">
              <a:latin typeface="ＭＳ Ｐゴシック"/>
            </a:rPr>
            <a:t>27</a:t>
          </a:r>
          <a:r>
            <a:rPr kumimoji="1" lang="ja-JP" altLang="en-US" sz="1200">
              <a:latin typeface="ＭＳ Ｐゴシック"/>
            </a:rPr>
            <a:t>年度から平成</a:t>
          </a:r>
          <a:r>
            <a:rPr kumimoji="1" lang="en-US" altLang="ja-JP" sz="1200">
              <a:latin typeface="ＭＳ Ｐゴシック"/>
            </a:rPr>
            <a:t>28</a:t>
          </a:r>
          <a:r>
            <a:rPr kumimoji="1" lang="ja-JP" altLang="en-US" sz="1200">
              <a:latin typeface="ＭＳ Ｐゴシック"/>
            </a:rPr>
            <a:t>年度へ臨時福祉給付金（年金生活者等支援）の繰越を行ったこと、また、委託保育料の増額が要因と考えられる。</a:t>
          </a:r>
          <a:endParaRPr kumimoji="1" lang="en-US" altLang="ja-JP" sz="1200">
            <a:latin typeface="ＭＳ Ｐゴシック"/>
          </a:endParaRPr>
        </a:p>
        <a:p>
          <a:r>
            <a:rPr kumimoji="1" lang="ja-JP" altLang="en-US" sz="1200">
              <a:latin typeface="ＭＳ Ｐゴシック"/>
            </a:rPr>
            <a:t>　類似団体と比するとまだ低い状況にあるが、全国的に扶助費の自然増が大きな課題となっている。</a:t>
          </a:r>
          <a:endParaRPr kumimoji="1" lang="en-US" altLang="ja-JP" sz="1200">
            <a:latin typeface="ＭＳ Ｐゴシック"/>
          </a:endParaRPr>
        </a:p>
        <a:p>
          <a:r>
            <a:rPr kumimoji="1" lang="ja-JP" altLang="en-US" sz="1200">
              <a:latin typeface="ＭＳ Ｐゴシック"/>
            </a:rPr>
            <a:t>　今後も扶助費が増加することを見据え、改善につながるよう住民ニーズを的確に把握し、適正な執行に努める。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94343</xdr:rowOff>
    </xdr:to>
    <xdr:cxnSp macro="">
      <xdr:nvCxnSpPr>
        <xdr:cNvPr id="192" name="直線コネクタ 191"/>
        <xdr:cNvCxnSpPr/>
      </xdr:nvCxnSpPr>
      <xdr:spPr>
        <a:xfrm>
          <a:off x="3987800" y="93036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45357</xdr:rowOff>
    </xdr:to>
    <xdr:cxnSp macro="">
      <xdr:nvCxnSpPr>
        <xdr:cNvPr id="195" name="直線コネクタ 194"/>
        <xdr:cNvCxnSpPr/>
      </xdr:nvCxnSpPr>
      <xdr:spPr>
        <a:xfrm>
          <a:off x="3098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151493</xdr:rowOff>
    </xdr:to>
    <xdr:cxnSp macro="">
      <xdr:nvCxnSpPr>
        <xdr:cNvPr id="198" name="直線コネクタ 197"/>
        <xdr:cNvCxnSpPr/>
      </xdr:nvCxnSpPr>
      <xdr:spPr>
        <a:xfrm>
          <a:off x="2209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151493</xdr:rowOff>
    </xdr:to>
    <xdr:cxnSp macro="">
      <xdr:nvCxnSpPr>
        <xdr:cNvPr id="201" name="直線コネクタ 200"/>
        <xdr:cNvCxnSpPr/>
      </xdr:nvCxnSpPr>
      <xdr:spPr>
        <a:xfrm>
          <a:off x="1320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43543</xdr:rowOff>
    </xdr:from>
    <xdr:to>
      <xdr:col>7</xdr:col>
      <xdr:colOff>66675</xdr:colOff>
      <xdr:row>54</xdr:row>
      <xdr:rowOff>145143</xdr:rowOff>
    </xdr:to>
    <xdr:sp macro="" textlink="">
      <xdr:nvSpPr>
        <xdr:cNvPr id="211" name="円/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3" name="円/楕円 212"/>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4" name="テキスト ボックス 213"/>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5" name="円/楕円 214"/>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6" name="テキスト ボックス 215"/>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7" name="円/楕円 216"/>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8" name="テキスト ボックス 217"/>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年度より</a:t>
          </a:r>
          <a:r>
            <a:rPr kumimoji="1" lang="en-US" altLang="ja-JP" sz="1200">
              <a:latin typeface="ＭＳ Ｐゴシック"/>
            </a:rPr>
            <a:t>0.3</a:t>
          </a:r>
          <a:r>
            <a:rPr kumimoji="1" lang="ja-JP" altLang="en-US" sz="1200">
              <a:latin typeface="ＭＳ Ｐゴシック"/>
            </a:rPr>
            <a:t>ポイント悪化しており、類似団体中最下位となっている現状にある。</a:t>
          </a:r>
          <a:endParaRPr kumimoji="1" lang="en-US" altLang="ja-JP" sz="1200">
            <a:latin typeface="ＭＳ Ｐゴシック"/>
          </a:endParaRPr>
        </a:p>
        <a:p>
          <a:r>
            <a:rPr kumimoji="1" lang="ja-JP" altLang="en-US" sz="1200">
              <a:latin typeface="ＭＳ Ｐゴシック"/>
            </a:rPr>
            <a:t>　特別会計への繰出金の割合が依然として高く、下水道会計への繰出金は増加傾向にある。</a:t>
          </a:r>
          <a:endParaRPr kumimoji="1" lang="en-US" altLang="ja-JP" sz="1200">
            <a:latin typeface="ＭＳ Ｐゴシック"/>
          </a:endParaRPr>
        </a:p>
        <a:p>
          <a:r>
            <a:rPr kumimoji="1" lang="ja-JP" altLang="en-US" sz="1200">
              <a:latin typeface="ＭＳ Ｐゴシック"/>
            </a:rPr>
            <a:t>　特別会計への繰出基準の基本原則を堅持するとともに、受益者負担の適正化を図るなど、一般会計からの繰出金を抑制していく。</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111760</xdr:rowOff>
    </xdr:from>
    <xdr:to>
      <xdr:col>24</xdr:col>
      <xdr:colOff>31750</xdr:colOff>
      <xdr:row>60</xdr:row>
      <xdr:rowOff>134620</xdr:rowOff>
    </xdr:to>
    <xdr:cxnSp macro="">
      <xdr:nvCxnSpPr>
        <xdr:cNvPr id="253" name="直線コネクタ 252"/>
        <xdr:cNvCxnSpPr/>
      </xdr:nvCxnSpPr>
      <xdr:spPr>
        <a:xfrm>
          <a:off x="15671800" y="10398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111760</xdr:rowOff>
    </xdr:from>
    <xdr:to>
      <xdr:col>22</xdr:col>
      <xdr:colOff>565150</xdr:colOff>
      <xdr:row>60</xdr:row>
      <xdr:rowOff>134620</xdr:rowOff>
    </xdr:to>
    <xdr:cxnSp macro="">
      <xdr:nvCxnSpPr>
        <xdr:cNvPr id="256" name="直線コネクタ 255"/>
        <xdr:cNvCxnSpPr/>
      </xdr:nvCxnSpPr>
      <xdr:spPr>
        <a:xfrm flipV="1">
          <a:off x="14782800" y="1039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20320</xdr:rowOff>
    </xdr:from>
    <xdr:to>
      <xdr:col>21</xdr:col>
      <xdr:colOff>361950</xdr:colOff>
      <xdr:row>60</xdr:row>
      <xdr:rowOff>134620</xdr:rowOff>
    </xdr:to>
    <xdr:cxnSp macro="">
      <xdr:nvCxnSpPr>
        <xdr:cNvPr id="259" name="直線コネクタ 258"/>
        <xdr:cNvCxnSpPr/>
      </xdr:nvCxnSpPr>
      <xdr:spPr>
        <a:xfrm>
          <a:off x="13893800" y="10307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20320</xdr:rowOff>
    </xdr:from>
    <xdr:to>
      <xdr:col>20</xdr:col>
      <xdr:colOff>158750</xdr:colOff>
      <xdr:row>60</xdr:row>
      <xdr:rowOff>142240</xdr:rowOff>
    </xdr:to>
    <xdr:cxnSp macro="">
      <xdr:nvCxnSpPr>
        <xdr:cNvPr id="262" name="直線コネクタ 261"/>
        <xdr:cNvCxnSpPr/>
      </xdr:nvCxnSpPr>
      <xdr:spPr>
        <a:xfrm flipV="1">
          <a:off x="13004800" y="103073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83820</xdr:rowOff>
    </xdr:from>
    <xdr:to>
      <xdr:col>24</xdr:col>
      <xdr:colOff>82550</xdr:colOff>
      <xdr:row>61</xdr:row>
      <xdr:rowOff>13970</xdr:rowOff>
    </xdr:to>
    <xdr:sp macro="" textlink="">
      <xdr:nvSpPr>
        <xdr:cNvPr id="272" name="円/楕円 271"/>
        <xdr:cNvSpPr/>
      </xdr:nvSpPr>
      <xdr:spPr>
        <a:xfrm>
          <a:off x="164592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163847</xdr:rowOff>
    </xdr:from>
    <xdr:ext cx="762000" cy="259045"/>
    <xdr:sp macro="" textlink="">
      <xdr:nvSpPr>
        <xdr:cNvPr id="273" name="その他該当値テキスト"/>
        <xdr:cNvSpPr txBox="1"/>
      </xdr:nvSpPr>
      <xdr:spPr>
        <a:xfrm>
          <a:off x="16598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60960</xdr:rowOff>
    </xdr:from>
    <xdr:to>
      <xdr:col>22</xdr:col>
      <xdr:colOff>615950</xdr:colOff>
      <xdr:row>60</xdr:row>
      <xdr:rowOff>162560</xdr:rowOff>
    </xdr:to>
    <xdr:sp macro="" textlink="">
      <xdr:nvSpPr>
        <xdr:cNvPr id="274" name="円/楕円 273"/>
        <xdr:cNvSpPr/>
      </xdr:nvSpPr>
      <xdr:spPr>
        <a:xfrm>
          <a:off x="15621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147337</xdr:rowOff>
    </xdr:from>
    <xdr:ext cx="736600" cy="259045"/>
    <xdr:sp macro="" textlink="">
      <xdr:nvSpPr>
        <xdr:cNvPr id="275" name="テキスト ボックス 274"/>
        <xdr:cNvSpPr txBox="1"/>
      </xdr:nvSpPr>
      <xdr:spPr>
        <a:xfrm>
          <a:off x="15290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83820</xdr:rowOff>
    </xdr:from>
    <xdr:to>
      <xdr:col>21</xdr:col>
      <xdr:colOff>412750</xdr:colOff>
      <xdr:row>61</xdr:row>
      <xdr:rowOff>13970</xdr:rowOff>
    </xdr:to>
    <xdr:sp macro="" textlink="">
      <xdr:nvSpPr>
        <xdr:cNvPr id="276" name="円/楕円 275"/>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170197</xdr:rowOff>
    </xdr:from>
    <xdr:ext cx="762000" cy="259045"/>
    <xdr:sp macro="" textlink="">
      <xdr:nvSpPr>
        <xdr:cNvPr id="277" name="テキスト ボックス 276"/>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140970</xdr:rowOff>
    </xdr:from>
    <xdr:to>
      <xdr:col>20</xdr:col>
      <xdr:colOff>209550</xdr:colOff>
      <xdr:row>60</xdr:row>
      <xdr:rowOff>71120</xdr:rowOff>
    </xdr:to>
    <xdr:sp macro="" textlink="">
      <xdr:nvSpPr>
        <xdr:cNvPr id="278" name="円/楕円 277"/>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55897</xdr:rowOff>
    </xdr:from>
    <xdr:ext cx="762000" cy="259045"/>
    <xdr:sp macro="" textlink="">
      <xdr:nvSpPr>
        <xdr:cNvPr id="279" name="テキスト ボックス 278"/>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91440</xdr:rowOff>
    </xdr:from>
    <xdr:to>
      <xdr:col>19</xdr:col>
      <xdr:colOff>6350</xdr:colOff>
      <xdr:row>61</xdr:row>
      <xdr:rowOff>21590</xdr:rowOff>
    </xdr:to>
    <xdr:sp macro="" textlink="">
      <xdr:nvSpPr>
        <xdr:cNvPr id="280" name="円/楕円 279"/>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6367</xdr:rowOff>
    </xdr:from>
    <xdr:ext cx="762000" cy="259045"/>
    <xdr:sp macro="" textlink="">
      <xdr:nvSpPr>
        <xdr:cNvPr id="281" name="テキスト ボックス 280"/>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年度と同数値となっており、近年ほぼ同程度で推移している。</a:t>
          </a:r>
          <a:endParaRPr kumimoji="1" lang="en-US" altLang="ja-JP" sz="1200">
            <a:latin typeface="ＭＳ Ｐゴシック"/>
          </a:endParaRPr>
        </a:p>
        <a:p>
          <a:r>
            <a:rPr kumimoji="1" lang="ja-JP" altLang="en-US" sz="1200">
              <a:latin typeface="ＭＳ Ｐゴシック"/>
            </a:rPr>
            <a:t>しかし、今後の見通しとして、建設負担金として、一部事務組合への負担金が増加する見込みであるため、余剰金の多い団体に対する補助金等の削減や、「各種補助金等見直し方針」により補助費等の削減に向けて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97282</xdr:rowOff>
    </xdr:to>
    <xdr:cxnSp macro="">
      <xdr:nvCxnSpPr>
        <xdr:cNvPr id="311" name="直線コネクタ 310"/>
        <xdr:cNvCxnSpPr/>
      </xdr:nvCxnSpPr>
      <xdr:spPr>
        <a:xfrm>
          <a:off x="15671800" y="6098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101854</xdr:rowOff>
    </xdr:to>
    <xdr:cxnSp macro="">
      <xdr:nvCxnSpPr>
        <xdr:cNvPr id="314" name="直線コネクタ 313"/>
        <xdr:cNvCxnSpPr/>
      </xdr:nvCxnSpPr>
      <xdr:spPr>
        <a:xfrm flipV="1">
          <a:off x="14782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101854</xdr:rowOff>
    </xdr:to>
    <xdr:cxnSp macro="">
      <xdr:nvCxnSpPr>
        <xdr:cNvPr id="317" name="直線コネクタ 316"/>
        <xdr:cNvCxnSpPr/>
      </xdr:nvCxnSpPr>
      <xdr:spPr>
        <a:xfrm>
          <a:off x="13893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97282</xdr:rowOff>
    </xdr:from>
    <xdr:to>
      <xdr:col>20</xdr:col>
      <xdr:colOff>158750</xdr:colOff>
      <xdr:row>35</xdr:row>
      <xdr:rowOff>106426</xdr:rowOff>
    </xdr:to>
    <xdr:cxnSp macro="">
      <xdr:nvCxnSpPr>
        <xdr:cNvPr id="320" name="直線コネクタ 319"/>
        <xdr:cNvCxnSpPr/>
      </xdr:nvCxnSpPr>
      <xdr:spPr>
        <a:xfrm flipV="1">
          <a:off x="13004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30" name="円/楕円 32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126509</xdr:rowOff>
    </xdr:from>
    <xdr:ext cx="762000" cy="259045"/>
    <xdr:sp macro="" textlink="">
      <xdr:nvSpPr>
        <xdr:cNvPr id="331" name="補助費等該当値テキスト"/>
        <xdr:cNvSpPr txBox="1"/>
      </xdr:nvSpPr>
      <xdr:spPr>
        <a:xfrm>
          <a:off x="16598900" y="595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32" name="円/楕円 331"/>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33" name="テキスト ボックス 332"/>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34" name="円/楕円 333"/>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35" name="テキスト ボックス 334"/>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46482</xdr:rowOff>
    </xdr:from>
    <xdr:to>
      <xdr:col>20</xdr:col>
      <xdr:colOff>209550</xdr:colOff>
      <xdr:row>35</xdr:row>
      <xdr:rowOff>148082</xdr:rowOff>
    </xdr:to>
    <xdr:sp macro="" textlink="">
      <xdr:nvSpPr>
        <xdr:cNvPr id="336" name="円/楕円 335"/>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158259</xdr:rowOff>
    </xdr:from>
    <xdr:ext cx="762000" cy="259045"/>
    <xdr:sp macro="" textlink="">
      <xdr:nvSpPr>
        <xdr:cNvPr id="337" name="テキスト ボックス 336"/>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38" name="円/楕円 33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39" name="テキスト ボックス 33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27</a:t>
          </a:r>
          <a:r>
            <a:rPr kumimoji="1" lang="ja-JP" altLang="en-US" sz="1200">
              <a:latin typeface="ＭＳ Ｐゴシック"/>
            </a:rPr>
            <a:t>年度より</a:t>
          </a:r>
          <a:r>
            <a:rPr kumimoji="1" lang="en-US" altLang="ja-JP" sz="1200">
              <a:latin typeface="ＭＳ Ｐゴシック"/>
            </a:rPr>
            <a:t>2.2</a:t>
          </a:r>
          <a:r>
            <a:rPr kumimoji="1" lang="ja-JP" altLang="en-US" sz="1200">
              <a:latin typeface="ＭＳ Ｐゴシック"/>
            </a:rPr>
            <a:t>ポイント増加している。平成</a:t>
          </a:r>
          <a:r>
            <a:rPr kumimoji="1" lang="en-US" altLang="ja-JP" sz="1200">
              <a:latin typeface="ＭＳ Ｐゴシック"/>
            </a:rPr>
            <a:t>23</a:t>
          </a:r>
          <a:r>
            <a:rPr kumimoji="1" lang="ja-JP" altLang="en-US" sz="1200">
              <a:latin typeface="ＭＳ Ｐゴシック"/>
            </a:rPr>
            <a:t>･</a:t>
          </a:r>
          <a:r>
            <a:rPr kumimoji="1" lang="en-US" altLang="ja-JP" sz="1200">
              <a:latin typeface="ＭＳ Ｐゴシック"/>
            </a:rPr>
            <a:t>24</a:t>
          </a:r>
          <a:r>
            <a:rPr kumimoji="1" lang="ja-JP" altLang="en-US" sz="1200">
              <a:latin typeface="ＭＳ Ｐゴシック"/>
            </a:rPr>
            <a:t>年度に借入れを行った大型事業の元金償還開始による公債費の増が要因として考えられる。今後は、本庁舎等整備事業など大規模事業が控えていることから、償還額の増加が見込まれ、公債費も増加していくと考えられるた。</a:t>
          </a:r>
          <a:endParaRPr kumimoji="1" lang="en-US" altLang="ja-JP" sz="1200">
            <a:latin typeface="ＭＳ Ｐゴシック"/>
          </a:endParaRPr>
        </a:p>
        <a:p>
          <a:r>
            <a:rPr kumimoji="1" lang="ja-JP" altLang="en-US" sz="1200">
              <a:latin typeface="ＭＳ Ｐゴシック"/>
            </a:rPr>
            <a:t>　各種計画に基づきながら、将来的な財政状況を見据え、新たな投資的事業の抑制等、地方債に依存しない財政運営を図る必要がある。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111761</xdr:rowOff>
    </xdr:to>
    <xdr:cxnSp macro="">
      <xdr:nvCxnSpPr>
        <xdr:cNvPr id="372" name="直線コネクタ 371"/>
        <xdr:cNvCxnSpPr/>
      </xdr:nvCxnSpPr>
      <xdr:spPr>
        <a:xfrm>
          <a:off x="3987800" y="1331722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146050</xdr:rowOff>
    </xdr:to>
    <xdr:cxnSp macro="">
      <xdr:nvCxnSpPr>
        <xdr:cNvPr id="375" name="直線コネクタ 374"/>
        <xdr:cNvCxnSpPr/>
      </xdr:nvCxnSpPr>
      <xdr:spPr>
        <a:xfrm flipV="1">
          <a:off x="3098800" y="1331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146050</xdr:rowOff>
    </xdr:from>
    <xdr:to>
      <xdr:col>4</xdr:col>
      <xdr:colOff>346075</xdr:colOff>
      <xdr:row>77</xdr:row>
      <xdr:rowOff>161289</xdr:rowOff>
    </xdr:to>
    <xdr:cxnSp macro="">
      <xdr:nvCxnSpPr>
        <xdr:cNvPr id="378" name="直線コネクタ 377"/>
        <xdr:cNvCxnSpPr/>
      </xdr:nvCxnSpPr>
      <xdr:spPr>
        <a:xfrm flipV="1">
          <a:off x="2209800" y="13347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104139</xdr:rowOff>
    </xdr:to>
    <xdr:cxnSp macro="">
      <xdr:nvCxnSpPr>
        <xdr:cNvPr id="381" name="直線コネクタ 380"/>
        <xdr:cNvCxnSpPr/>
      </xdr:nvCxnSpPr>
      <xdr:spPr>
        <a:xfrm flipV="1">
          <a:off x="1320800" y="13362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3" name="テキスト ボックス 38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91" name="円/楕円 390"/>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92"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93" name="円/楕円 392"/>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94" name="テキスト ボックス 393"/>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5" name="円/楕円 394"/>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6" name="テキスト ボックス 395"/>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110489</xdr:rowOff>
    </xdr:from>
    <xdr:to>
      <xdr:col>3</xdr:col>
      <xdr:colOff>193675</xdr:colOff>
      <xdr:row>78</xdr:row>
      <xdr:rowOff>40639</xdr:rowOff>
    </xdr:to>
    <xdr:sp macro="" textlink="">
      <xdr:nvSpPr>
        <xdr:cNvPr id="397" name="円/楕円 396"/>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98" name="テキスト ボックス 397"/>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9" name="円/楕円 398"/>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400" name="テキスト ボックス 399"/>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27</a:t>
          </a:r>
          <a:r>
            <a:rPr kumimoji="1" lang="ja-JP" altLang="en-US" sz="1200">
              <a:latin typeface="ＭＳ Ｐゴシック"/>
            </a:rPr>
            <a:t>年度より</a:t>
          </a:r>
          <a:r>
            <a:rPr kumimoji="1" lang="en-US" altLang="ja-JP" sz="1200">
              <a:latin typeface="ＭＳ Ｐゴシック"/>
            </a:rPr>
            <a:t>1.3</a:t>
          </a:r>
          <a:r>
            <a:rPr kumimoji="1" lang="ja-JP" altLang="en-US" sz="1200">
              <a:latin typeface="ＭＳ Ｐゴシック"/>
            </a:rPr>
            <a:t>ポイント悪化している。</a:t>
          </a:r>
          <a:r>
            <a:rPr kumimoji="1" lang="ja-JP" altLang="ja-JP" sz="1200">
              <a:solidFill>
                <a:schemeClr val="dk1"/>
              </a:solidFill>
              <a:effectLst/>
              <a:latin typeface="+mn-lt"/>
              <a:ea typeface="+mn-ea"/>
              <a:cs typeface="+mn-cs"/>
            </a:rPr>
            <a:t>指定管理委託料やふるさと応援寄附金記念品にかかる報償費等の増加によって物件費全体</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増加となった</a:t>
          </a:r>
          <a:r>
            <a:rPr kumimoji="1" lang="ja-JP" altLang="en-US" sz="1200">
              <a:solidFill>
                <a:schemeClr val="dk1"/>
              </a:solidFill>
              <a:effectLst/>
              <a:latin typeface="+mn-lt"/>
              <a:ea typeface="+mn-ea"/>
              <a:cs typeface="+mn-cs"/>
            </a:rPr>
            <a:t>ことや、委託保育料等により扶助費が増加となったことにより増となった。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改善に向けて物件費や扶助費、その他（繰出金）の増加に対応できるよう、税収を主な財源とする普通会計の負担額を減らし、財政の健全化に努めていく。</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14987</xdr:rowOff>
    </xdr:from>
    <xdr:to>
      <xdr:col>24</xdr:col>
      <xdr:colOff>31750</xdr:colOff>
      <xdr:row>77</xdr:row>
      <xdr:rowOff>74422</xdr:rowOff>
    </xdr:to>
    <xdr:cxnSp macro="">
      <xdr:nvCxnSpPr>
        <xdr:cNvPr id="431" name="直線コネクタ 430"/>
        <xdr:cNvCxnSpPr/>
      </xdr:nvCxnSpPr>
      <xdr:spPr>
        <a:xfrm>
          <a:off x="15671800" y="13216637"/>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14987</xdr:rowOff>
    </xdr:from>
    <xdr:to>
      <xdr:col>22</xdr:col>
      <xdr:colOff>565150</xdr:colOff>
      <xdr:row>77</xdr:row>
      <xdr:rowOff>60706</xdr:rowOff>
    </xdr:to>
    <xdr:cxnSp macro="">
      <xdr:nvCxnSpPr>
        <xdr:cNvPr id="434" name="直線コネクタ 433"/>
        <xdr:cNvCxnSpPr/>
      </xdr:nvCxnSpPr>
      <xdr:spPr>
        <a:xfrm flipV="1">
          <a:off x="14782800" y="132166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94996</xdr:rowOff>
    </xdr:from>
    <xdr:to>
      <xdr:col>21</xdr:col>
      <xdr:colOff>361950</xdr:colOff>
      <xdr:row>77</xdr:row>
      <xdr:rowOff>60706</xdr:rowOff>
    </xdr:to>
    <xdr:cxnSp macro="">
      <xdr:nvCxnSpPr>
        <xdr:cNvPr id="437" name="直線コネクタ 436"/>
        <xdr:cNvCxnSpPr/>
      </xdr:nvCxnSpPr>
      <xdr:spPr>
        <a:xfrm>
          <a:off x="13893800" y="131251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9" name="テキスト ボックス 43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94996</xdr:rowOff>
    </xdr:from>
    <xdr:to>
      <xdr:col>20</xdr:col>
      <xdr:colOff>158750</xdr:colOff>
      <xdr:row>76</xdr:row>
      <xdr:rowOff>140715</xdr:rowOff>
    </xdr:to>
    <xdr:cxnSp macro="">
      <xdr:nvCxnSpPr>
        <xdr:cNvPr id="440" name="直線コネクタ 439"/>
        <xdr:cNvCxnSpPr/>
      </xdr:nvCxnSpPr>
      <xdr:spPr>
        <a:xfrm flipV="1">
          <a:off x="13004800" y="131251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23622</xdr:rowOff>
    </xdr:from>
    <xdr:to>
      <xdr:col>24</xdr:col>
      <xdr:colOff>82550</xdr:colOff>
      <xdr:row>77</xdr:row>
      <xdr:rowOff>125222</xdr:rowOff>
    </xdr:to>
    <xdr:sp macro="" textlink="">
      <xdr:nvSpPr>
        <xdr:cNvPr id="450" name="円/楕円 449"/>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167149</xdr:rowOff>
    </xdr:from>
    <xdr:ext cx="762000" cy="259045"/>
    <xdr:sp macro="" textlink="">
      <xdr:nvSpPr>
        <xdr:cNvPr id="451"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135637</xdr:rowOff>
    </xdr:from>
    <xdr:to>
      <xdr:col>22</xdr:col>
      <xdr:colOff>615950</xdr:colOff>
      <xdr:row>77</xdr:row>
      <xdr:rowOff>65787</xdr:rowOff>
    </xdr:to>
    <xdr:sp macro="" textlink="">
      <xdr:nvSpPr>
        <xdr:cNvPr id="452" name="円/楕円 451"/>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50564</xdr:rowOff>
    </xdr:from>
    <xdr:ext cx="736600" cy="259045"/>
    <xdr:sp macro="" textlink="">
      <xdr:nvSpPr>
        <xdr:cNvPr id="453" name="テキスト ボックス 452"/>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xdr:rowOff>
    </xdr:from>
    <xdr:to>
      <xdr:col>21</xdr:col>
      <xdr:colOff>412750</xdr:colOff>
      <xdr:row>77</xdr:row>
      <xdr:rowOff>111506</xdr:rowOff>
    </xdr:to>
    <xdr:sp macro="" textlink="">
      <xdr:nvSpPr>
        <xdr:cNvPr id="454" name="円/楕円 453"/>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96283</xdr:rowOff>
    </xdr:from>
    <xdr:ext cx="762000" cy="259045"/>
    <xdr:sp macro="" textlink="">
      <xdr:nvSpPr>
        <xdr:cNvPr id="455" name="テキスト ボックス 454"/>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44196</xdr:rowOff>
    </xdr:from>
    <xdr:to>
      <xdr:col>20</xdr:col>
      <xdr:colOff>209550</xdr:colOff>
      <xdr:row>76</xdr:row>
      <xdr:rowOff>145796</xdr:rowOff>
    </xdr:to>
    <xdr:sp macro="" textlink="">
      <xdr:nvSpPr>
        <xdr:cNvPr id="456" name="円/楕円 455"/>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57" name="テキスト ボックス 456"/>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8" name="円/楕円 457"/>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59" name="テキスト ボックス 458"/>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山形県庄内町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147345</xdr:rowOff>
    </xdr:from>
    <xdr:to>
      <xdr:col>4</xdr:col>
      <xdr:colOff>1117600</xdr:colOff>
      <xdr:row>13</xdr:row>
      <xdr:rowOff>34950</xdr:rowOff>
    </xdr:to>
    <xdr:cxnSp macro="">
      <xdr:nvCxnSpPr>
        <xdr:cNvPr id="50" name="直線コネクタ 49"/>
        <xdr:cNvCxnSpPr/>
      </xdr:nvCxnSpPr>
      <xdr:spPr bwMode="auto">
        <a:xfrm>
          <a:off x="5003800" y="2252370"/>
          <a:ext cx="647700" cy="5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135515</xdr:rowOff>
    </xdr:from>
    <xdr:to>
      <xdr:col>4</xdr:col>
      <xdr:colOff>469900</xdr:colOff>
      <xdr:row>12</xdr:row>
      <xdr:rowOff>147345</xdr:rowOff>
    </xdr:to>
    <xdr:cxnSp macro="">
      <xdr:nvCxnSpPr>
        <xdr:cNvPr id="53" name="直線コネクタ 52"/>
        <xdr:cNvCxnSpPr/>
      </xdr:nvCxnSpPr>
      <xdr:spPr bwMode="auto">
        <a:xfrm>
          <a:off x="4305300" y="2240540"/>
          <a:ext cx="698500" cy="1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135515</xdr:rowOff>
    </xdr:from>
    <xdr:to>
      <xdr:col>3</xdr:col>
      <xdr:colOff>904875</xdr:colOff>
      <xdr:row>13</xdr:row>
      <xdr:rowOff>33845</xdr:rowOff>
    </xdr:to>
    <xdr:cxnSp macro="">
      <xdr:nvCxnSpPr>
        <xdr:cNvPr id="56" name="直線コネクタ 55"/>
        <xdr:cNvCxnSpPr/>
      </xdr:nvCxnSpPr>
      <xdr:spPr bwMode="auto">
        <a:xfrm flipV="1">
          <a:off x="3606800" y="2240540"/>
          <a:ext cx="698500" cy="69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16910</xdr:rowOff>
    </xdr:from>
    <xdr:to>
      <xdr:col>3</xdr:col>
      <xdr:colOff>206375</xdr:colOff>
      <xdr:row>13</xdr:row>
      <xdr:rowOff>33845</xdr:rowOff>
    </xdr:to>
    <xdr:cxnSp macro="">
      <xdr:nvCxnSpPr>
        <xdr:cNvPr id="59" name="直線コネクタ 58"/>
        <xdr:cNvCxnSpPr/>
      </xdr:nvCxnSpPr>
      <xdr:spPr bwMode="auto">
        <a:xfrm>
          <a:off x="2908300" y="2293385"/>
          <a:ext cx="698500" cy="1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155600</xdr:rowOff>
    </xdr:from>
    <xdr:to>
      <xdr:col>5</xdr:col>
      <xdr:colOff>34925</xdr:colOff>
      <xdr:row>13</xdr:row>
      <xdr:rowOff>85750</xdr:rowOff>
    </xdr:to>
    <xdr:sp macro="" textlink="">
      <xdr:nvSpPr>
        <xdr:cNvPr id="69" name="円/楕円 68"/>
        <xdr:cNvSpPr/>
      </xdr:nvSpPr>
      <xdr:spPr bwMode="auto">
        <a:xfrm>
          <a:off x="5600700" y="226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677</xdr:rowOff>
    </xdr:from>
    <xdr:ext cx="762000" cy="259045"/>
    <xdr:sp macro="" textlink="">
      <xdr:nvSpPr>
        <xdr:cNvPr id="70" name="人口1人当たり決算額の推移該当値テキスト130"/>
        <xdr:cNvSpPr txBox="1"/>
      </xdr:nvSpPr>
      <xdr:spPr>
        <a:xfrm>
          <a:off x="5740400" y="210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105,332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96545</xdr:rowOff>
    </xdr:from>
    <xdr:to>
      <xdr:col>4</xdr:col>
      <xdr:colOff>520700</xdr:colOff>
      <xdr:row>13</xdr:row>
      <xdr:rowOff>26695</xdr:rowOff>
    </xdr:to>
    <xdr:sp macro="" textlink="">
      <xdr:nvSpPr>
        <xdr:cNvPr id="71" name="円/楕円 70"/>
        <xdr:cNvSpPr/>
      </xdr:nvSpPr>
      <xdr:spPr bwMode="auto">
        <a:xfrm>
          <a:off x="4953000" y="2201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36872</xdr:rowOff>
    </xdr:from>
    <xdr:ext cx="736600" cy="259045"/>
    <xdr:sp macro="" textlink="">
      <xdr:nvSpPr>
        <xdr:cNvPr id="72" name="テキスト ボックス 71"/>
        <xdr:cNvSpPr txBox="1"/>
      </xdr:nvSpPr>
      <xdr:spPr>
        <a:xfrm>
          <a:off x="4622800" y="197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108,432</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84715</xdr:rowOff>
    </xdr:from>
    <xdr:to>
      <xdr:col>3</xdr:col>
      <xdr:colOff>955675</xdr:colOff>
      <xdr:row>13</xdr:row>
      <xdr:rowOff>14865</xdr:rowOff>
    </xdr:to>
    <xdr:sp macro="" textlink="">
      <xdr:nvSpPr>
        <xdr:cNvPr id="73" name="円/楕円 72"/>
        <xdr:cNvSpPr/>
      </xdr:nvSpPr>
      <xdr:spPr bwMode="auto">
        <a:xfrm>
          <a:off x="4254500" y="218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25042</xdr:rowOff>
    </xdr:from>
    <xdr:ext cx="762000" cy="259045"/>
    <xdr:sp macro="" textlink="">
      <xdr:nvSpPr>
        <xdr:cNvPr id="74" name="テキスト ボックス 73"/>
        <xdr:cNvSpPr txBox="1"/>
      </xdr:nvSpPr>
      <xdr:spPr>
        <a:xfrm>
          <a:off x="3924300" y="195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109,053</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154495</xdr:rowOff>
    </xdr:from>
    <xdr:to>
      <xdr:col>3</xdr:col>
      <xdr:colOff>257175</xdr:colOff>
      <xdr:row>13</xdr:row>
      <xdr:rowOff>84645</xdr:rowOff>
    </xdr:to>
    <xdr:sp macro="" textlink="">
      <xdr:nvSpPr>
        <xdr:cNvPr id="75" name="円/楕円 74"/>
        <xdr:cNvSpPr/>
      </xdr:nvSpPr>
      <xdr:spPr bwMode="auto">
        <a:xfrm>
          <a:off x="3556000" y="225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94822</xdr:rowOff>
    </xdr:from>
    <xdr:ext cx="762000" cy="259045"/>
    <xdr:sp macro="" textlink="">
      <xdr:nvSpPr>
        <xdr:cNvPr id="76" name="テキスト ボックス 75"/>
        <xdr:cNvSpPr txBox="1"/>
      </xdr:nvSpPr>
      <xdr:spPr>
        <a:xfrm>
          <a:off x="3225800" y="202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105,390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137560</xdr:rowOff>
    </xdr:from>
    <xdr:to>
      <xdr:col>2</xdr:col>
      <xdr:colOff>692150</xdr:colOff>
      <xdr:row>13</xdr:row>
      <xdr:rowOff>67710</xdr:rowOff>
    </xdr:to>
    <xdr:sp macro="" textlink="">
      <xdr:nvSpPr>
        <xdr:cNvPr id="77" name="円/楕円 76"/>
        <xdr:cNvSpPr/>
      </xdr:nvSpPr>
      <xdr:spPr bwMode="auto">
        <a:xfrm>
          <a:off x="2857500" y="224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77887</xdr:rowOff>
    </xdr:from>
    <xdr:ext cx="762000" cy="259045"/>
    <xdr:sp macro="" textlink="">
      <xdr:nvSpPr>
        <xdr:cNvPr id="78" name="テキスト ボックス 77"/>
        <xdr:cNvSpPr txBox="1"/>
      </xdr:nvSpPr>
      <xdr:spPr>
        <a:xfrm>
          <a:off x="2527300" y="20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60382</xdr:rowOff>
    </xdr:from>
    <xdr:to>
      <xdr:col>4</xdr:col>
      <xdr:colOff>1117600</xdr:colOff>
      <xdr:row>35</xdr:row>
      <xdr:rowOff>98596</xdr:rowOff>
    </xdr:to>
    <xdr:cxnSp macro="">
      <xdr:nvCxnSpPr>
        <xdr:cNvPr id="111" name="直線コネクタ 110"/>
        <xdr:cNvCxnSpPr/>
      </xdr:nvCxnSpPr>
      <xdr:spPr bwMode="auto">
        <a:xfrm flipV="1">
          <a:off x="5003800" y="6670732"/>
          <a:ext cx="647700" cy="38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88214</xdr:rowOff>
    </xdr:from>
    <xdr:to>
      <xdr:col>4</xdr:col>
      <xdr:colOff>469900</xdr:colOff>
      <xdr:row>35</xdr:row>
      <xdr:rowOff>98596</xdr:rowOff>
    </xdr:to>
    <xdr:cxnSp macro="">
      <xdr:nvCxnSpPr>
        <xdr:cNvPr id="114" name="直線コネクタ 113"/>
        <xdr:cNvCxnSpPr/>
      </xdr:nvCxnSpPr>
      <xdr:spPr bwMode="auto">
        <a:xfrm>
          <a:off x="4305300" y="6698564"/>
          <a:ext cx="698500" cy="10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59182</xdr:rowOff>
    </xdr:from>
    <xdr:to>
      <xdr:col>3</xdr:col>
      <xdr:colOff>904875</xdr:colOff>
      <xdr:row>35</xdr:row>
      <xdr:rowOff>88214</xdr:rowOff>
    </xdr:to>
    <xdr:cxnSp macro="">
      <xdr:nvCxnSpPr>
        <xdr:cNvPr id="117" name="直線コネクタ 116"/>
        <xdr:cNvCxnSpPr/>
      </xdr:nvCxnSpPr>
      <xdr:spPr bwMode="auto">
        <a:xfrm>
          <a:off x="3606800" y="6669532"/>
          <a:ext cx="698500" cy="29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309252</xdr:rowOff>
    </xdr:from>
    <xdr:to>
      <xdr:col>3</xdr:col>
      <xdr:colOff>206375</xdr:colOff>
      <xdr:row>35</xdr:row>
      <xdr:rowOff>59182</xdr:rowOff>
    </xdr:to>
    <xdr:cxnSp macro="">
      <xdr:nvCxnSpPr>
        <xdr:cNvPr id="120" name="直線コネクタ 119"/>
        <xdr:cNvCxnSpPr/>
      </xdr:nvCxnSpPr>
      <xdr:spPr bwMode="auto">
        <a:xfrm>
          <a:off x="2908300" y="6576702"/>
          <a:ext cx="698500" cy="9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9582</xdr:rowOff>
    </xdr:from>
    <xdr:to>
      <xdr:col>5</xdr:col>
      <xdr:colOff>34925</xdr:colOff>
      <xdr:row>35</xdr:row>
      <xdr:rowOff>111182</xdr:rowOff>
    </xdr:to>
    <xdr:sp macro="" textlink="">
      <xdr:nvSpPr>
        <xdr:cNvPr id="130" name="円/楕円 129"/>
        <xdr:cNvSpPr/>
      </xdr:nvSpPr>
      <xdr:spPr bwMode="auto">
        <a:xfrm>
          <a:off x="5600700" y="661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197559</xdr:rowOff>
    </xdr:from>
    <xdr:ext cx="762000" cy="259045"/>
    <xdr:sp macro="" textlink="">
      <xdr:nvSpPr>
        <xdr:cNvPr id="131" name="人口1人当たり決算額の推移該当値テキスト445"/>
        <xdr:cNvSpPr txBox="1"/>
      </xdr:nvSpPr>
      <xdr:spPr>
        <a:xfrm>
          <a:off x="5740400" y="646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47796</xdr:rowOff>
    </xdr:from>
    <xdr:to>
      <xdr:col>4</xdr:col>
      <xdr:colOff>520700</xdr:colOff>
      <xdr:row>35</xdr:row>
      <xdr:rowOff>149396</xdr:rowOff>
    </xdr:to>
    <xdr:sp macro="" textlink="">
      <xdr:nvSpPr>
        <xdr:cNvPr id="132" name="円/楕円 131"/>
        <xdr:cNvSpPr/>
      </xdr:nvSpPr>
      <xdr:spPr bwMode="auto">
        <a:xfrm>
          <a:off x="4953000" y="665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159573</xdr:rowOff>
    </xdr:from>
    <xdr:ext cx="736600" cy="259045"/>
    <xdr:sp macro="" textlink="">
      <xdr:nvSpPr>
        <xdr:cNvPr id="133" name="テキスト ボックス 132"/>
        <xdr:cNvSpPr txBox="1"/>
      </xdr:nvSpPr>
      <xdr:spPr>
        <a:xfrm>
          <a:off x="4622800" y="6427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37414</xdr:rowOff>
    </xdr:from>
    <xdr:to>
      <xdr:col>3</xdr:col>
      <xdr:colOff>955675</xdr:colOff>
      <xdr:row>35</xdr:row>
      <xdr:rowOff>139014</xdr:rowOff>
    </xdr:to>
    <xdr:sp macro="" textlink="">
      <xdr:nvSpPr>
        <xdr:cNvPr id="134" name="円/楕円 133"/>
        <xdr:cNvSpPr/>
      </xdr:nvSpPr>
      <xdr:spPr bwMode="auto">
        <a:xfrm>
          <a:off x="4254500" y="664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149191</xdr:rowOff>
    </xdr:from>
    <xdr:ext cx="762000" cy="259045"/>
    <xdr:sp macro="" textlink="">
      <xdr:nvSpPr>
        <xdr:cNvPr id="135" name="テキスト ボックス 134"/>
        <xdr:cNvSpPr txBox="1"/>
      </xdr:nvSpPr>
      <xdr:spPr>
        <a:xfrm>
          <a:off x="3924300" y="641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25,036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8382</xdr:rowOff>
    </xdr:from>
    <xdr:to>
      <xdr:col>3</xdr:col>
      <xdr:colOff>257175</xdr:colOff>
      <xdr:row>35</xdr:row>
      <xdr:rowOff>109982</xdr:rowOff>
    </xdr:to>
    <xdr:sp macro="" textlink="">
      <xdr:nvSpPr>
        <xdr:cNvPr id="136" name="円/楕円 135"/>
        <xdr:cNvSpPr/>
      </xdr:nvSpPr>
      <xdr:spPr bwMode="auto">
        <a:xfrm>
          <a:off x="3556000" y="661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120159</xdr:rowOff>
    </xdr:from>
    <xdr:ext cx="762000" cy="259045"/>
    <xdr:sp macro="" textlink="">
      <xdr:nvSpPr>
        <xdr:cNvPr id="137" name="テキスト ボックス 136"/>
        <xdr:cNvSpPr txBox="1"/>
      </xdr:nvSpPr>
      <xdr:spPr>
        <a:xfrm>
          <a:off x="3225800" y="638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258452</xdr:rowOff>
    </xdr:from>
    <xdr:to>
      <xdr:col>2</xdr:col>
      <xdr:colOff>692150</xdr:colOff>
      <xdr:row>35</xdr:row>
      <xdr:rowOff>17152</xdr:rowOff>
    </xdr:to>
    <xdr:sp macro="" textlink="">
      <xdr:nvSpPr>
        <xdr:cNvPr id="138" name="円/楕円 137"/>
        <xdr:cNvSpPr/>
      </xdr:nvSpPr>
      <xdr:spPr bwMode="auto">
        <a:xfrm>
          <a:off x="2857500" y="6525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27328</xdr:rowOff>
    </xdr:from>
    <xdr:ext cx="762000" cy="259045"/>
    <xdr:sp macro="" textlink="">
      <xdr:nvSpPr>
        <xdr:cNvPr id="139" name="テキスト ボックス 138"/>
        <xdr:cNvSpPr txBox="1"/>
      </xdr:nvSpPr>
      <xdr:spPr>
        <a:xfrm>
          <a:off x="2527300" y="629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山形県庄内町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21,996
21,903
249.17
13,069,902
12,490,909
564,720
7,140,738
14,807,706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69520</xdr:rowOff>
    </xdr:from>
    <xdr:to>
      <xdr:col>6</xdr:col>
      <xdr:colOff>511175</xdr:colOff>
      <xdr:row>33</xdr:row>
      <xdr:rowOff>154140</xdr:rowOff>
    </xdr:to>
    <xdr:cxnSp macro="">
      <xdr:nvCxnSpPr>
        <xdr:cNvPr id="61" name="直線コネクタ 60"/>
        <xdr:cNvCxnSpPr/>
      </xdr:nvCxnSpPr>
      <xdr:spPr>
        <a:xfrm>
          <a:off x="3797300" y="5727370"/>
          <a:ext cx="8382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49898</xdr:rowOff>
    </xdr:from>
    <xdr:to>
      <xdr:col>5</xdr:col>
      <xdr:colOff>358775</xdr:colOff>
      <xdr:row>33</xdr:row>
      <xdr:rowOff>69520</xdr:rowOff>
    </xdr:to>
    <xdr:cxnSp macro="">
      <xdr:nvCxnSpPr>
        <xdr:cNvPr id="64" name="直線コネクタ 63"/>
        <xdr:cNvCxnSpPr/>
      </xdr:nvCxnSpPr>
      <xdr:spPr>
        <a:xfrm>
          <a:off x="2908300" y="5707748"/>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49898</xdr:rowOff>
    </xdr:from>
    <xdr:to>
      <xdr:col>4</xdr:col>
      <xdr:colOff>155575</xdr:colOff>
      <xdr:row>33</xdr:row>
      <xdr:rowOff>99847</xdr:rowOff>
    </xdr:to>
    <xdr:cxnSp macro="">
      <xdr:nvCxnSpPr>
        <xdr:cNvPr id="67" name="直線コネクタ 66"/>
        <xdr:cNvCxnSpPr/>
      </xdr:nvCxnSpPr>
      <xdr:spPr>
        <a:xfrm flipV="1">
          <a:off x="2019300" y="5707748"/>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99847</xdr:rowOff>
    </xdr:from>
    <xdr:to>
      <xdr:col>2</xdr:col>
      <xdr:colOff>638175</xdr:colOff>
      <xdr:row>33</xdr:row>
      <xdr:rowOff>106972</xdr:rowOff>
    </xdr:to>
    <xdr:cxnSp macro="">
      <xdr:nvCxnSpPr>
        <xdr:cNvPr id="70" name="直線コネクタ 69"/>
        <xdr:cNvCxnSpPr/>
      </xdr:nvCxnSpPr>
      <xdr:spPr>
        <a:xfrm flipV="1">
          <a:off x="1130300" y="5757697"/>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103340</xdr:rowOff>
    </xdr:from>
    <xdr:to>
      <xdr:col>6</xdr:col>
      <xdr:colOff>561975</xdr:colOff>
      <xdr:row>34</xdr:row>
      <xdr:rowOff>33490</xdr:rowOff>
    </xdr:to>
    <xdr:sp macro="" textlink="">
      <xdr:nvSpPr>
        <xdr:cNvPr id="80" name="円/楕円 79"/>
        <xdr:cNvSpPr/>
      </xdr:nvSpPr>
      <xdr:spPr>
        <a:xfrm>
          <a:off x="4584700" y="57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126217</xdr:rowOff>
    </xdr:from>
    <xdr:ext cx="534377" cy="259045"/>
    <xdr:sp macro="" textlink="">
      <xdr:nvSpPr>
        <xdr:cNvPr id="81" name="人件費該当値テキスト"/>
        <xdr:cNvSpPr txBox="1"/>
      </xdr:nvSpPr>
      <xdr:spPr>
        <a:xfrm>
          <a:off x="4686300" y="561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18720</xdr:rowOff>
    </xdr:from>
    <xdr:to>
      <xdr:col>5</xdr:col>
      <xdr:colOff>409575</xdr:colOff>
      <xdr:row>33</xdr:row>
      <xdr:rowOff>120320</xdr:rowOff>
    </xdr:to>
    <xdr:sp macro="" textlink="">
      <xdr:nvSpPr>
        <xdr:cNvPr id="82" name="円/楕円 81"/>
        <xdr:cNvSpPr/>
      </xdr:nvSpPr>
      <xdr:spPr>
        <a:xfrm>
          <a:off x="3746500" y="56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136847</xdr:rowOff>
    </xdr:from>
    <xdr:ext cx="534377" cy="259045"/>
    <xdr:sp macro="" textlink="">
      <xdr:nvSpPr>
        <xdr:cNvPr id="83" name="テキスト ボックス 82"/>
        <xdr:cNvSpPr txBox="1"/>
      </xdr:nvSpPr>
      <xdr:spPr>
        <a:xfrm>
          <a:off x="3530111" y="54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92,684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170548</xdr:rowOff>
    </xdr:from>
    <xdr:to>
      <xdr:col>4</xdr:col>
      <xdr:colOff>206375</xdr:colOff>
      <xdr:row>33</xdr:row>
      <xdr:rowOff>100698</xdr:rowOff>
    </xdr:to>
    <xdr:sp macro="" textlink="">
      <xdr:nvSpPr>
        <xdr:cNvPr id="84" name="円/楕円 83"/>
        <xdr:cNvSpPr/>
      </xdr:nvSpPr>
      <xdr:spPr>
        <a:xfrm>
          <a:off x="2857500" y="56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117225</xdr:rowOff>
    </xdr:from>
    <xdr:ext cx="534377" cy="259045"/>
    <xdr:sp macro="" textlink="">
      <xdr:nvSpPr>
        <xdr:cNvPr id="85" name="テキスト ボックス 84"/>
        <xdr:cNvSpPr txBox="1"/>
      </xdr:nvSpPr>
      <xdr:spPr>
        <a:xfrm>
          <a:off x="2641111" y="543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49047</xdr:rowOff>
    </xdr:from>
    <xdr:to>
      <xdr:col>3</xdr:col>
      <xdr:colOff>3175</xdr:colOff>
      <xdr:row>33</xdr:row>
      <xdr:rowOff>150647</xdr:rowOff>
    </xdr:to>
    <xdr:sp macro="" textlink="">
      <xdr:nvSpPr>
        <xdr:cNvPr id="86" name="円/楕円 85"/>
        <xdr:cNvSpPr/>
      </xdr:nvSpPr>
      <xdr:spPr>
        <a:xfrm>
          <a:off x="1968500" y="57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167174</xdr:rowOff>
    </xdr:from>
    <xdr:ext cx="534377" cy="259045"/>
    <xdr:sp macro="" textlink="">
      <xdr:nvSpPr>
        <xdr:cNvPr id="87" name="テキスト ボックス 86"/>
        <xdr:cNvSpPr txBox="1"/>
      </xdr:nvSpPr>
      <xdr:spPr>
        <a:xfrm>
          <a:off x="1752111" y="548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91,092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56172</xdr:rowOff>
    </xdr:from>
    <xdr:to>
      <xdr:col>1</xdr:col>
      <xdr:colOff>485775</xdr:colOff>
      <xdr:row>33</xdr:row>
      <xdr:rowOff>157772</xdr:rowOff>
    </xdr:to>
    <xdr:sp macro="" textlink="">
      <xdr:nvSpPr>
        <xdr:cNvPr id="88" name="円/楕円 87"/>
        <xdr:cNvSpPr/>
      </xdr:nvSpPr>
      <xdr:spPr>
        <a:xfrm>
          <a:off x="1079500" y="57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2849</xdr:rowOff>
    </xdr:from>
    <xdr:ext cx="534377" cy="259045"/>
    <xdr:sp macro="" textlink="">
      <xdr:nvSpPr>
        <xdr:cNvPr id="89" name="テキスト ボックス 88"/>
        <xdr:cNvSpPr txBox="1"/>
      </xdr:nvSpPr>
      <xdr:spPr>
        <a:xfrm>
          <a:off x="863111" y="54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64,201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99389</xdr:rowOff>
    </xdr:from>
    <xdr:to>
      <xdr:col>6</xdr:col>
      <xdr:colOff>511175</xdr:colOff>
      <xdr:row>58</xdr:row>
      <xdr:rowOff>110811</xdr:rowOff>
    </xdr:to>
    <xdr:cxnSp macro="">
      <xdr:nvCxnSpPr>
        <xdr:cNvPr id="118" name="直線コネクタ 117"/>
        <xdr:cNvCxnSpPr/>
      </xdr:nvCxnSpPr>
      <xdr:spPr>
        <a:xfrm flipV="1">
          <a:off x="3797300" y="10043489"/>
          <a:ext cx="8382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110811</xdr:rowOff>
    </xdr:from>
    <xdr:to>
      <xdr:col>5</xdr:col>
      <xdr:colOff>358775</xdr:colOff>
      <xdr:row>58</xdr:row>
      <xdr:rowOff>126510</xdr:rowOff>
    </xdr:to>
    <xdr:cxnSp macro="">
      <xdr:nvCxnSpPr>
        <xdr:cNvPr id="121" name="直線コネクタ 120"/>
        <xdr:cNvCxnSpPr/>
      </xdr:nvCxnSpPr>
      <xdr:spPr>
        <a:xfrm flipV="1">
          <a:off x="2908300" y="10054911"/>
          <a:ext cx="8890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126510</xdr:rowOff>
    </xdr:from>
    <xdr:to>
      <xdr:col>4</xdr:col>
      <xdr:colOff>155575</xdr:colOff>
      <xdr:row>58</xdr:row>
      <xdr:rowOff>136209</xdr:rowOff>
    </xdr:to>
    <xdr:cxnSp macro="">
      <xdr:nvCxnSpPr>
        <xdr:cNvPr id="124" name="直線コネクタ 123"/>
        <xdr:cNvCxnSpPr/>
      </xdr:nvCxnSpPr>
      <xdr:spPr>
        <a:xfrm flipV="1">
          <a:off x="2019300" y="10070610"/>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136209</xdr:rowOff>
    </xdr:from>
    <xdr:to>
      <xdr:col>2</xdr:col>
      <xdr:colOff>638175</xdr:colOff>
      <xdr:row>58</xdr:row>
      <xdr:rowOff>139884</xdr:rowOff>
    </xdr:to>
    <xdr:cxnSp macro="">
      <xdr:nvCxnSpPr>
        <xdr:cNvPr id="127" name="直線コネクタ 126"/>
        <xdr:cNvCxnSpPr/>
      </xdr:nvCxnSpPr>
      <xdr:spPr>
        <a:xfrm flipV="1">
          <a:off x="1130300" y="10080309"/>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48589</xdr:rowOff>
    </xdr:from>
    <xdr:to>
      <xdr:col>6</xdr:col>
      <xdr:colOff>561975</xdr:colOff>
      <xdr:row>58</xdr:row>
      <xdr:rowOff>150189</xdr:rowOff>
    </xdr:to>
    <xdr:sp macro="" textlink="">
      <xdr:nvSpPr>
        <xdr:cNvPr id="137" name="円/楕円 136"/>
        <xdr:cNvSpPr/>
      </xdr:nvSpPr>
      <xdr:spPr>
        <a:xfrm>
          <a:off x="4584700" y="99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7966</xdr:rowOff>
    </xdr:from>
    <xdr:ext cx="534377" cy="259045"/>
    <xdr:sp macro="" textlink="">
      <xdr:nvSpPr>
        <xdr:cNvPr id="138" name="物件費該当値テキスト"/>
        <xdr:cNvSpPr txBox="1"/>
      </xdr:nvSpPr>
      <xdr:spPr>
        <a:xfrm>
          <a:off x="4686300" y="97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60011</xdr:rowOff>
    </xdr:from>
    <xdr:to>
      <xdr:col>5</xdr:col>
      <xdr:colOff>409575</xdr:colOff>
      <xdr:row>58</xdr:row>
      <xdr:rowOff>161611</xdr:rowOff>
    </xdr:to>
    <xdr:sp macro="" textlink="">
      <xdr:nvSpPr>
        <xdr:cNvPr id="139" name="円/楕円 138"/>
        <xdr:cNvSpPr/>
      </xdr:nvSpPr>
      <xdr:spPr>
        <a:xfrm>
          <a:off x="3746500" y="1000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6688</xdr:rowOff>
    </xdr:from>
    <xdr:ext cx="534377" cy="259045"/>
    <xdr:sp macro="" textlink="">
      <xdr:nvSpPr>
        <xdr:cNvPr id="140" name="テキスト ボックス 139"/>
        <xdr:cNvSpPr txBox="1"/>
      </xdr:nvSpPr>
      <xdr:spPr>
        <a:xfrm>
          <a:off x="3530111" y="97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75710</xdr:rowOff>
    </xdr:from>
    <xdr:to>
      <xdr:col>4</xdr:col>
      <xdr:colOff>206375</xdr:colOff>
      <xdr:row>59</xdr:row>
      <xdr:rowOff>5860</xdr:rowOff>
    </xdr:to>
    <xdr:sp macro="" textlink="">
      <xdr:nvSpPr>
        <xdr:cNvPr id="141" name="円/楕円 140"/>
        <xdr:cNvSpPr/>
      </xdr:nvSpPr>
      <xdr:spPr>
        <a:xfrm>
          <a:off x="2857500" y="100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22387</xdr:rowOff>
    </xdr:from>
    <xdr:ext cx="534377" cy="259045"/>
    <xdr:sp macro="" textlink="">
      <xdr:nvSpPr>
        <xdr:cNvPr id="142" name="テキスト ボックス 141"/>
        <xdr:cNvSpPr txBox="1"/>
      </xdr:nvSpPr>
      <xdr:spPr>
        <a:xfrm>
          <a:off x="2641111" y="979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85409</xdr:rowOff>
    </xdr:from>
    <xdr:to>
      <xdr:col>3</xdr:col>
      <xdr:colOff>3175</xdr:colOff>
      <xdr:row>59</xdr:row>
      <xdr:rowOff>15559</xdr:rowOff>
    </xdr:to>
    <xdr:sp macro="" textlink="">
      <xdr:nvSpPr>
        <xdr:cNvPr id="143" name="円/楕円 142"/>
        <xdr:cNvSpPr/>
      </xdr:nvSpPr>
      <xdr:spPr>
        <a:xfrm>
          <a:off x="1968500" y="100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32086</xdr:rowOff>
    </xdr:from>
    <xdr:ext cx="534377" cy="259045"/>
    <xdr:sp macro="" textlink="">
      <xdr:nvSpPr>
        <xdr:cNvPr id="144" name="テキスト ボックス 143"/>
        <xdr:cNvSpPr txBox="1"/>
      </xdr:nvSpPr>
      <xdr:spPr>
        <a:xfrm>
          <a:off x="1752111" y="98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89084</xdr:rowOff>
    </xdr:from>
    <xdr:to>
      <xdr:col>1</xdr:col>
      <xdr:colOff>485775</xdr:colOff>
      <xdr:row>59</xdr:row>
      <xdr:rowOff>19234</xdr:rowOff>
    </xdr:to>
    <xdr:sp macro="" textlink="">
      <xdr:nvSpPr>
        <xdr:cNvPr id="145" name="円/楕円 144"/>
        <xdr:cNvSpPr/>
      </xdr:nvSpPr>
      <xdr:spPr>
        <a:xfrm>
          <a:off x="1079500" y="1003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35761</xdr:rowOff>
    </xdr:from>
    <xdr:ext cx="534377" cy="259045"/>
    <xdr:sp macro="" textlink="">
      <xdr:nvSpPr>
        <xdr:cNvPr id="146" name="テキスト ボックス 145"/>
        <xdr:cNvSpPr txBox="1"/>
      </xdr:nvSpPr>
      <xdr:spPr>
        <a:xfrm>
          <a:off x="863111" y="9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0" name="テキスト ボックス 159"/>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41677</xdr:rowOff>
    </xdr:from>
    <xdr:to>
      <xdr:col>6</xdr:col>
      <xdr:colOff>510540</xdr:colOff>
      <xdr:row>78</xdr:row>
      <xdr:rowOff>92059</xdr:rowOff>
    </xdr:to>
    <xdr:cxnSp macro="">
      <xdr:nvCxnSpPr>
        <xdr:cNvPr id="168" name="直線コネクタ 167"/>
        <xdr:cNvCxnSpPr/>
      </xdr:nvCxnSpPr>
      <xdr:spPr>
        <a:xfrm flipV="1">
          <a:off x="4633595" y="12214627"/>
          <a:ext cx="1270" cy="1250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95886</xdr:rowOff>
    </xdr:from>
    <xdr:ext cx="378565" cy="259045"/>
    <xdr:sp macro="" textlink="">
      <xdr:nvSpPr>
        <xdr:cNvPr id="169" name="維持補修費最小値テキスト"/>
        <xdr:cNvSpPr txBox="1"/>
      </xdr:nvSpPr>
      <xdr:spPr>
        <a:xfrm>
          <a:off x="4686300" y="13468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92059</xdr:rowOff>
    </xdr:from>
    <xdr:to>
      <xdr:col>6</xdr:col>
      <xdr:colOff>600075</xdr:colOff>
      <xdr:row>78</xdr:row>
      <xdr:rowOff>92059</xdr:rowOff>
    </xdr:to>
    <xdr:cxnSp macro="">
      <xdr:nvCxnSpPr>
        <xdr:cNvPr id="170" name="直線コネクタ 169"/>
        <xdr:cNvCxnSpPr/>
      </xdr:nvCxnSpPr>
      <xdr:spPr>
        <a:xfrm>
          <a:off x="4546600" y="13465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159804</xdr:rowOff>
    </xdr:from>
    <xdr:ext cx="534377" cy="259045"/>
    <xdr:sp macro="" textlink="">
      <xdr:nvSpPr>
        <xdr:cNvPr id="171" name="維持補修費最大値テキスト"/>
        <xdr:cNvSpPr txBox="1"/>
      </xdr:nvSpPr>
      <xdr:spPr>
        <a:xfrm>
          <a:off x="4686300" y="1198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71</xdr:row>
      <xdr:rowOff>41677</xdr:rowOff>
    </xdr:from>
    <xdr:to>
      <xdr:col>6</xdr:col>
      <xdr:colOff>600075</xdr:colOff>
      <xdr:row>71</xdr:row>
      <xdr:rowOff>41677</xdr:rowOff>
    </xdr:to>
    <xdr:cxnSp macro="">
      <xdr:nvCxnSpPr>
        <xdr:cNvPr id="172" name="直線コネクタ 171"/>
        <xdr:cNvCxnSpPr/>
      </xdr:nvCxnSpPr>
      <xdr:spPr>
        <a:xfrm>
          <a:off x="4546600" y="1221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165486</xdr:rowOff>
    </xdr:from>
    <xdr:to>
      <xdr:col>6</xdr:col>
      <xdr:colOff>511175</xdr:colOff>
      <xdr:row>71</xdr:row>
      <xdr:rowOff>48168</xdr:rowOff>
    </xdr:to>
    <xdr:cxnSp macro="">
      <xdr:nvCxnSpPr>
        <xdr:cNvPr id="173" name="直線コネクタ 172"/>
        <xdr:cNvCxnSpPr/>
      </xdr:nvCxnSpPr>
      <xdr:spPr>
        <a:xfrm>
          <a:off x="3797300" y="12166986"/>
          <a:ext cx="838200" cy="5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60377</xdr:rowOff>
    </xdr:from>
    <xdr:ext cx="469744" cy="259045"/>
    <xdr:sp macro="" textlink="">
      <xdr:nvSpPr>
        <xdr:cNvPr id="174" name="維持補修費平均値テキスト"/>
        <xdr:cNvSpPr txBox="1"/>
      </xdr:nvSpPr>
      <xdr:spPr>
        <a:xfrm>
          <a:off x="4686300" y="13090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81950</xdr:rowOff>
    </xdr:from>
    <xdr:to>
      <xdr:col>6</xdr:col>
      <xdr:colOff>561975</xdr:colOff>
      <xdr:row>77</xdr:row>
      <xdr:rowOff>12100</xdr:rowOff>
    </xdr:to>
    <xdr:sp macro="" textlink="">
      <xdr:nvSpPr>
        <xdr:cNvPr id="175" name="フローチャート : 判断 174"/>
        <xdr:cNvSpPr/>
      </xdr:nvSpPr>
      <xdr:spPr>
        <a:xfrm>
          <a:off x="45847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165486</xdr:rowOff>
    </xdr:from>
    <xdr:to>
      <xdr:col>5</xdr:col>
      <xdr:colOff>358775</xdr:colOff>
      <xdr:row>72</xdr:row>
      <xdr:rowOff>6380</xdr:rowOff>
    </xdr:to>
    <xdr:cxnSp macro="">
      <xdr:nvCxnSpPr>
        <xdr:cNvPr id="176" name="直線コネクタ 175"/>
        <xdr:cNvCxnSpPr/>
      </xdr:nvCxnSpPr>
      <xdr:spPr>
        <a:xfrm flipV="1">
          <a:off x="2908300" y="12166986"/>
          <a:ext cx="8890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104994</xdr:rowOff>
    </xdr:from>
    <xdr:to>
      <xdr:col>5</xdr:col>
      <xdr:colOff>409575</xdr:colOff>
      <xdr:row>77</xdr:row>
      <xdr:rowOff>35144</xdr:rowOff>
    </xdr:to>
    <xdr:sp macro="" textlink="">
      <xdr:nvSpPr>
        <xdr:cNvPr id="177" name="フローチャート : 判断 176"/>
        <xdr:cNvSpPr/>
      </xdr:nvSpPr>
      <xdr:spPr>
        <a:xfrm>
          <a:off x="3746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26271</xdr:rowOff>
    </xdr:from>
    <xdr:ext cx="469744" cy="259045"/>
    <xdr:sp macro="" textlink="">
      <xdr:nvSpPr>
        <xdr:cNvPr id="178" name="テキスト ボックス 177"/>
        <xdr:cNvSpPr txBox="1"/>
      </xdr:nvSpPr>
      <xdr:spPr>
        <a:xfrm>
          <a:off x="3562427"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6380</xdr:rowOff>
    </xdr:from>
    <xdr:to>
      <xdr:col>4</xdr:col>
      <xdr:colOff>155575</xdr:colOff>
      <xdr:row>72</xdr:row>
      <xdr:rowOff>134762</xdr:rowOff>
    </xdr:to>
    <xdr:cxnSp macro="">
      <xdr:nvCxnSpPr>
        <xdr:cNvPr id="179" name="直線コネクタ 178"/>
        <xdr:cNvCxnSpPr/>
      </xdr:nvCxnSpPr>
      <xdr:spPr>
        <a:xfrm flipV="1">
          <a:off x="2019300" y="12350780"/>
          <a:ext cx="889000" cy="1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89815</xdr:rowOff>
    </xdr:from>
    <xdr:to>
      <xdr:col>4</xdr:col>
      <xdr:colOff>206375</xdr:colOff>
      <xdr:row>77</xdr:row>
      <xdr:rowOff>19965</xdr:rowOff>
    </xdr:to>
    <xdr:sp macro="" textlink="">
      <xdr:nvSpPr>
        <xdr:cNvPr id="180" name="フローチャート : 判断 179"/>
        <xdr:cNvSpPr/>
      </xdr:nvSpPr>
      <xdr:spPr>
        <a:xfrm>
          <a:off x="2857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11092</xdr:rowOff>
    </xdr:from>
    <xdr:ext cx="469744" cy="259045"/>
    <xdr:sp macro="" textlink="">
      <xdr:nvSpPr>
        <xdr:cNvPr id="181" name="テキスト ボックス 180"/>
        <xdr:cNvSpPr txBox="1"/>
      </xdr:nvSpPr>
      <xdr:spPr>
        <a:xfrm>
          <a:off x="2673427"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54204</xdr:rowOff>
    </xdr:from>
    <xdr:to>
      <xdr:col>2</xdr:col>
      <xdr:colOff>638175</xdr:colOff>
      <xdr:row>72</xdr:row>
      <xdr:rowOff>134762</xdr:rowOff>
    </xdr:to>
    <xdr:cxnSp macro="">
      <xdr:nvCxnSpPr>
        <xdr:cNvPr id="182" name="直線コネクタ 181"/>
        <xdr:cNvCxnSpPr/>
      </xdr:nvCxnSpPr>
      <xdr:spPr>
        <a:xfrm>
          <a:off x="1130300" y="12055704"/>
          <a:ext cx="889000" cy="4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110297</xdr:rowOff>
    </xdr:from>
    <xdr:to>
      <xdr:col>3</xdr:col>
      <xdr:colOff>3175</xdr:colOff>
      <xdr:row>77</xdr:row>
      <xdr:rowOff>40447</xdr:rowOff>
    </xdr:to>
    <xdr:sp macro="" textlink="">
      <xdr:nvSpPr>
        <xdr:cNvPr id="183" name="フローチャート : 判断 182"/>
        <xdr:cNvSpPr/>
      </xdr:nvSpPr>
      <xdr:spPr>
        <a:xfrm>
          <a:off x="1968500" y="1314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31574</xdr:rowOff>
    </xdr:from>
    <xdr:ext cx="469744" cy="259045"/>
    <xdr:sp macro="" textlink="">
      <xdr:nvSpPr>
        <xdr:cNvPr id="184" name="テキスト ボックス 183"/>
        <xdr:cNvSpPr txBox="1"/>
      </xdr:nvSpPr>
      <xdr:spPr>
        <a:xfrm>
          <a:off x="1784427" y="1323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98135</xdr:rowOff>
    </xdr:from>
    <xdr:to>
      <xdr:col>1</xdr:col>
      <xdr:colOff>485775</xdr:colOff>
      <xdr:row>77</xdr:row>
      <xdr:rowOff>28285</xdr:rowOff>
    </xdr:to>
    <xdr:sp macro="" textlink="">
      <xdr:nvSpPr>
        <xdr:cNvPr id="185" name="フローチャート : 判断 184"/>
        <xdr:cNvSpPr/>
      </xdr:nvSpPr>
      <xdr:spPr>
        <a:xfrm>
          <a:off x="1079500" y="131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19412</xdr:rowOff>
    </xdr:from>
    <xdr:ext cx="469744" cy="259045"/>
    <xdr:sp macro="" textlink="">
      <xdr:nvSpPr>
        <xdr:cNvPr id="186" name="テキスト ボックス 185"/>
        <xdr:cNvSpPr txBox="1"/>
      </xdr:nvSpPr>
      <xdr:spPr>
        <a:xfrm>
          <a:off x="895427" y="132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168818</xdr:rowOff>
    </xdr:from>
    <xdr:to>
      <xdr:col>6</xdr:col>
      <xdr:colOff>561975</xdr:colOff>
      <xdr:row>71</xdr:row>
      <xdr:rowOff>98968</xdr:rowOff>
    </xdr:to>
    <xdr:sp macro="" textlink="">
      <xdr:nvSpPr>
        <xdr:cNvPr id="192" name="円/楕円 191"/>
        <xdr:cNvSpPr/>
      </xdr:nvSpPr>
      <xdr:spPr>
        <a:xfrm>
          <a:off x="4584700" y="1217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115353</xdr:rowOff>
    </xdr:from>
    <xdr:ext cx="534377" cy="259045"/>
    <xdr:sp macro="" textlink="">
      <xdr:nvSpPr>
        <xdr:cNvPr id="193" name="維持補修費該当値テキスト"/>
        <xdr:cNvSpPr txBox="1"/>
      </xdr:nvSpPr>
      <xdr:spPr>
        <a:xfrm>
          <a:off x="4686300" y="1211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14,126</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114686</xdr:rowOff>
    </xdr:from>
    <xdr:to>
      <xdr:col>5</xdr:col>
      <xdr:colOff>409575</xdr:colOff>
      <xdr:row>71</xdr:row>
      <xdr:rowOff>44836</xdr:rowOff>
    </xdr:to>
    <xdr:sp macro="" textlink="">
      <xdr:nvSpPr>
        <xdr:cNvPr id="194" name="円/楕円 193"/>
        <xdr:cNvSpPr/>
      </xdr:nvSpPr>
      <xdr:spPr>
        <a:xfrm>
          <a:off x="3746500" y="121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61363</xdr:rowOff>
    </xdr:from>
    <xdr:ext cx="534377" cy="259045"/>
    <xdr:sp macro="" textlink="">
      <xdr:nvSpPr>
        <xdr:cNvPr id="195" name="テキスト ボックス 194"/>
        <xdr:cNvSpPr txBox="1"/>
      </xdr:nvSpPr>
      <xdr:spPr>
        <a:xfrm>
          <a:off x="3530111" y="118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14,718</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127030</xdr:rowOff>
    </xdr:from>
    <xdr:to>
      <xdr:col>4</xdr:col>
      <xdr:colOff>206375</xdr:colOff>
      <xdr:row>72</xdr:row>
      <xdr:rowOff>57180</xdr:rowOff>
    </xdr:to>
    <xdr:sp macro="" textlink="">
      <xdr:nvSpPr>
        <xdr:cNvPr id="196" name="円/楕円 195"/>
        <xdr:cNvSpPr/>
      </xdr:nvSpPr>
      <xdr:spPr>
        <a:xfrm>
          <a:off x="2857500" y="122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70</xdr:row>
      <xdr:rowOff>73707</xdr:rowOff>
    </xdr:from>
    <xdr:ext cx="534377" cy="259045"/>
    <xdr:sp macro="" textlink="">
      <xdr:nvSpPr>
        <xdr:cNvPr id="197" name="テキスト ボックス 196"/>
        <xdr:cNvSpPr txBox="1"/>
      </xdr:nvSpPr>
      <xdr:spPr>
        <a:xfrm>
          <a:off x="2641111" y="120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83962</xdr:rowOff>
    </xdr:from>
    <xdr:to>
      <xdr:col>3</xdr:col>
      <xdr:colOff>3175</xdr:colOff>
      <xdr:row>73</xdr:row>
      <xdr:rowOff>14112</xdr:rowOff>
    </xdr:to>
    <xdr:sp macro="" textlink="">
      <xdr:nvSpPr>
        <xdr:cNvPr id="198" name="円/楕円 197"/>
        <xdr:cNvSpPr/>
      </xdr:nvSpPr>
      <xdr:spPr>
        <a:xfrm>
          <a:off x="1968500" y="1242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30639</xdr:rowOff>
    </xdr:from>
    <xdr:ext cx="534377" cy="259045"/>
    <xdr:sp macro="" textlink="">
      <xdr:nvSpPr>
        <xdr:cNvPr id="199" name="テキスト ボックス 198"/>
        <xdr:cNvSpPr txBox="1"/>
      </xdr:nvSpPr>
      <xdr:spPr>
        <a:xfrm>
          <a:off x="1752111" y="122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3404</xdr:rowOff>
    </xdr:from>
    <xdr:to>
      <xdr:col>1</xdr:col>
      <xdr:colOff>485775</xdr:colOff>
      <xdr:row>70</xdr:row>
      <xdr:rowOff>105004</xdr:rowOff>
    </xdr:to>
    <xdr:sp macro="" textlink="">
      <xdr:nvSpPr>
        <xdr:cNvPr id="200" name="円/楕円 199"/>
        <xdr:cNvSpPr/>
      </xdr:nvSpPr>
      <xdr:spPr>
        <a:xfrm>
          <a:off x="1079500" y="120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68</xdr:row>
      <xdr:rowOff>121531</xdr:rowOff>
    </xdr:from>
    <xdr:ext cx="534377" cy="259045"/>
    <xdr:sp macro="" textlink="">
      <xdr:nvSpPr>
        <xdr:cNvPr id="201" name="テキスト ボックス 200"/>
        <xdr:cNvSpPr txBox="1"/>
      </xdr:nvSpPr>
      <xdr:spPr>
        <a:xfrm>
          <a:off x="863111" y="117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4" name="テキスト ボックス 21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6" name="テキスト ボックス 21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8" name="テキスト ボックス 21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4" name="直線コネクタ 223"/>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5"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26" name="直線コネクタ 225"/>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27"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28" name="直線コネクタ 227"/>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89613</xdr:rowOff>
    </xdr:from>
    <xdr:to>
      <xdr:col>6</xdr:col>
      <xdr:colOff>511175</xdr:colOff>
      <xdr:row>96</xdr:row>
      <xdr:rowOff>9261</xdr:rowOff>
    </xdr:to>
    <xdr:cxnSp macro="">
      <xdr:nvCxnSpPr>
        <xdr:cNvPr id="229" name="直線コネクタ 228"/>
        <xdr:cNvCxnSpPr/>
      </xdr:nvCxnSpPr>
      <xdr:spPr>
        <a:xfrm flipV="1">
          <a:off x="3797300" y="16377363"/>
          <a:ext cx="838200" cy="9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0"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1" name="フローチャート : 判断 230"/>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9261</xdr:rowOff>
    </xdr:from>
    <xdr:to>
      <xdr:col>5</xdr:col>
      <xdr:colOff>358775</xdr:colOff>
      <xdr:row>96</xdr:row>
      <xdr:rowOff>65839</xdr:rowOff>
    </xdr:to>
    <xdr:cxnSp macro="">
      <xdr:nvCxnSpPr>
        <xdr:cNvPr id="232" name="直線コネクタ 231"/>
        <xdr:cNvCxnSpPr/>
      </xdr:nvCxnSpPr>
      <xdr:spPr>
        <a:xfrm flipV="1">
          <a:off x="2908300" y="16468461"/>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3" name="フローチャート : 判断 232"/>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4" name="テキスト ボックス 233"/>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65839</xdr:rowOff>
    </xdr:from>
    <xdr:to>
      <xdr:col>4</xdr:col>
      <xdr:colOff>155575</xdr:colOff>
      <xdr:row>96</xdr:row>
      <xdr:rowOff>160937</xdr:rowOff>
    </xdr:to>
    <xdr:cxnSp macro="">
      <xdr:nvCxnSpPr>
        <xdr:cNvPr id="235" name="直線コネクタ 234"/>
        <xdr:cNvCxnSpPr/>
      </xdr:nvCxnSpPr>
      <xdr:spPr>
        <a:xfrm flipV="1">
          <a:off x="2019300" y="16525039"/>
          <a:ext cx="8890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36" name="フローチャート : 判断 235"/>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37" name="テキスト ボックス 236"/>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160937</xdr:rowOff>
    </xdr:from>
    <xdr:to>
      <xdr:col>2</xdr:col>
      <xdr:colOff>638175</xdr:colOff>
      <xdr:row>97</xdr:row>
      <xdr:rowOff>32350</xdr:rowOff>
    </xdr:to>
    <xdr:cxnSp macro="">
      <xdr:nvCxnSpPr>
        <xdr:cNvPr id="238" name="直線コネクタ 237"/>
        <xdr:cNvCxnSpPr/>
      </xdr:nvCxnSpPr>
      <xdr:spPr>
        <a:xfrm flipV="1">
          <a:off x="1130300" y="16620137"/>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39" name="フローチャート : 判断 238"/>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0" name="テキスト ボックス 239"/>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1" name="フローチャート : 判断 240"/>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2" name="テキスト ボックス 241"/>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38813</xdr:rowOff>
    </xdr:from>
    <xdr:to>
      <xdr:col>6</xdr:col>
      <xdr:colOff>561975</xdr:colOff>
      <xdr:row>95</xdr:row>
      <xdr:rowOff>140413</xdr:rowOff>
    </xdr:to>
    <xdr:sp macro="" textlink="">
      <xdr:nvSpPr>
        <xdr:cNvPr id="248" name="円/楕円 247"/>
        <xdr:cNvSpPr/>
      </xdr:nvSpPr>
      <xdr:spPr>
        <a:xfrm>
          <a:off x="4584700" y="163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61690</xdr:rowOff>
    </xdr:from>
    <xdr:ext cx="534377" cy="259045"/>
    <xdr:sp macro="" textlink="">
      <xdr:nvSpPr>
        <xdr:cNvPr id="249" name="扶助費該当値テキスト"/>
        <xdr:cNvSpPr txBox="1"/>
      </xdr:nvSpPr>
      <xdr:spPr>
        <a:xfrm>
          <a:off x="4686300" y="161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129911</xdr:rowOff>
    </xdr:from>
    <xdr:to>
      <xdr:col>5</xdr:col>
      <xdr:colOff>409575</xdr:colOff>
      <xdr:row>96</xdr:row>
      <xdr:rowOff>60061</xdr:rowOff>
    </xdr:to>
    <xdr:sp macro="" textlink="">
      <xdr:nvSpPr>
        <xdr:cNvPr id="250" name="円/楕円 249"/>
        <xdr:cNvSpPr/>
      </xdr:nvSpPr>
      <xdr:spPr>
        <a:xfrm>
          <a:off x="3746500" y="164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76588</xdr:rowOff>
    </xdr:from>
    <xdr:ext cx="534377" cy="259045"/>
    <xdr:sp macro="" textlink="">
      <xdr:nvSpPr>
        <xdr:cNvPr id="251" name="テキスト ボックス 250"/>
        <xdr:cNvSpPr txBox="1"/>
      </xdr:nvSpPr>
      <xdr:spPr>
        <a:xfrm>
          <a:off x="3530111" y="1619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15039</xdr:rowOff>
    </xdr:from>
    <xdr:to>
      <xdr:col>4</xdr:col>
      <xdr:colOff>206375</xdr:colOff>
      <xdr:row>96</xdr:row>
      <xdr:rowOff>116639</xdr:rowOff>
    </xdr:to>
    <xdr:sp macro="" textlink="">
      <xdr:nvSpPr>
        <xdr:cNvPr id="252" name="円/楕円 251"/>
        <xdr:cNvSpPr/>
      </xdr:nvSpPr>
      <xdr:spPr>
        <a:xfrm>
          <a:off x="2857500" y="164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133166</xdr:rowOff>
    </xdr:from>
    <xdr:ext cx="534377" cy="259045"/>
    <xdr:sp macro="" textlink="">
      <xdr:nvSpPr>
        <xdr:cNvPr id="253" name="テキスト ボックス 252"/>
        <xdr:cNvSpPr txBox="1"/>
      </xdr:nvSpPr>
      <xdr:spPr>
        <a:xfrm>
          <a:off x="2641111" y="162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110137</xdr:rowOff>
    </xdr:from>
    <xdr:to>
      <xdr:col>3</xdr:col>
      <xdr:colOff>3175</xdr:colOff>
      <xdr:row>97</xdr:row>
      <xdr:rowOff>40287</xdr:rowOff>
    </xdr:to>
    <xdr:sp macro="" textlink="">
      <xdr:nvSpPr>
        <xdr:cNvPr id="254" name="円/楕円 253"/>
        <xdr:cNvSpPr/>
      </xdr:nvSpPr>
      <xdr:spPr>
        <a:xfrm>
          <a:off x="1968500" y="165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56814</xdr:rowOff>
    </xdr:from>
    <xdr:ext cx="534377" cy="259045"/>
    <xdr:sp macro="" textlink="">
      <xdr:nvSpPr>
        <xdr:cNvPr id="255" name="テキスト ボックス 254"/>
        <xdr:cNvSpPr txBox="1"/>
      </xdr:nvSpPr>
      <xdr:spPr>
        <a:xfrm>
          <a:off x="1752111" y="1634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153000</xdr:rowOff>
    </xdr:from>
    <xdr:to>
      <xdr:col>1</xdr:col>
      <xdr:colOff>485775</xdr:colOff>
      <xdr:row>97</xdr:row>
      <xdr:rowOff>83150</xdr:rowOff>
    </xdr:to>
    <xdr:sp macro="" textlink="">
      <xdr:nvSpPr>
        <xdr:cNvPr id="256" name="円/楕円 255"/>
        <xdr:cNvSpPr/>
      </xdr:nvSpPr>
      <xdr:spPr>
        <a:xfrm>
          <a:off x="1079500" y="166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99677</xdr:rowOff>
    </xdr:from>
    <xdr:ext cx="534377" cy="259045"/>
    <xdr:sp macro="" textlink="">
      <xdr:nvSpPr>
        <xdr:cNvPr id="257" name="テキスト ボックス 256"/>
        <xdr:cNvSpPr txBox="1"/>
      </xdr:nvSpPr>
      <xdr:spPr>
        <a:xfrm>
          <a:off x="863111" y="163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6" name="テキスト ボックス 27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4" name="直線コネクタ 283"/>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5"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86" name="直線コネクタ 285"/>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87"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88" name="直線コネクタ 287"/>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38479</xdr:rowOff>
    </xdr:from>
    <xdr:to>
      <xdr:col>15</xdr:col>
      <xdr:colOff>180975</xdr:colOff>
      <xdr:row>35</xdr:row>
      <xdr:rowOff>91057</xdr:rowOff>
    </xdr:to>
    <xdr:cxnSp macro="">
      <xdr:nvCxnSpPr>
        <xdr:cNvPr id="289" name="直線コネクタ 288"/>
        <xdr:cNvCxnSpPr/>
      </xdr:nvCxnSpPr>
      <xdr:spPr>
        <a:xfrm>
          <a:off x="9639300" y="5867779"/>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0"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1" name="フローチャート : 判断 290"/>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38479</xdr:rowOff>
    </xdr:from>
    <xdr:to>
      <xdr:col>14</xdr:col>
      <xdr:colOff>28575</xdr:colOff>
      <xdr:row>35</xdr:row>
      <xdr:rowOff>3895</xdr:rowOff>
    </xdr:to>
    <xdr:cxnSp macro="">
      <xdr:nvCxnSpPr>
        <xdr:cNvPr id="292" name="直線コネクタ 291"/>
        <xdr:cNvCxnSpPr/>
      </xdr:nvCxnSpPr>
      <xdr:spPr>
        <a:xfrm flipV="1">
          <a:off x="8750300" y="5867779"/>
          <a:ext cx="889000" cy="13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3" name="フローチャート : 判断 292"/>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4" name="テキスト ボックス 293"/>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3895</xdr:rowOff>
    </xdr:from>
    <xdr:to>
      <xdr:col>12</xdr:col>
      <xdr:colOff>511175</xdr:colOff>
      <xdr:row>36</xdr:row>
      <xdr:rowOff>168471</xdr:rowOff>
    </xdr:to>
    <xdr:cxnSp macro="">
      <xdr:nvCxnSpPr>
        <xdr:cNvPr id="295" name="直線コネクタ 294"/>
        <xdr:cNvCxnSpPr/>
      </xdr:nvCxnSpPr>
      <xdr:spPr>
        <a:xfrm flipV="1">
          <a:off x="7861300" y="6004645"/>
          <a:ext cx="889000" cy="33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296" name="フローチャート : 判断 295"/>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297" name="テキスト ボックス 296"/>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168471</xdr:rowOff>
    </xdr:from>
    <xdr:to>
      <xdr:col>11</xdr:col>
      <xdr:colOff>307975</xdr:colOff>
      <xdr:row>37</xdr:row>
      <xdr:rowOff>14574</xdr:rowOff>
    </xdr:to>
    <xdr:cxnSp macro="">
      <xdr:nvCxnSpPr>
        <xdr:cNvPr id="298" name="直線コネクタ 297"/>
        <xdr:cNvCxnSpPr/>
      </xdr:nvCxnSpPr>
      <xdr:spPr>
        <a:xfrm flipV="1">
          <a:off x="6972300" y="6340671"/>
          <a:ext cx="889000" cy="1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299" name="フローチャート : 判断 298"/>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0" name="テキスト ボックス 299"/>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1" name="フローチャート : 判断 300"/>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2" name="テキスト ボックス 301"/>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40257</xdr:rowOff>
    </xdr:from>
    <xdr:to>
      <xdr:col>15</xdr:col>
      <xdr:colOff>231775</xdr:colOff>
      <xdr:row>35</xdr:row>
      <xdr:rowOff>141857</xdr:rowOff>
    </xdr:to>
    <xdr:sp macro="" textlink="">
      <xdr:nvSpPr>
        <xdr:cNvPr id="308" name="円/楕円 307"/>
        <xdr:cNvSpPr/>
      </xdr:nvSpPr>
      <xdr:spPr>
        <a:xfrm>
          <a:off x="10426700" y="60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63134</xdr:rowOff>
    </xdr:from>
    <xdr:ext cx="534377" cy="259045"/>
    <xdr:sp macro="" textlink="">
      <xdr:nvSpPr>
        <xdr:cNvPr id="309" name="補助費等該当値テキスト"/>
        <xdr:cNvSpPr txBox="1"/>
      </xdr:nvSpPr>
      <xdr:spPr>
        <a:xfrm>
          <a:off x="10528300" y="58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62,479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159129</xdr:rowOff>
    </xdr:from>
    <xdr:to>
      <xdr:col>14</xdr:col>
      <xdr:colOff>79375</xdr:colOff>
      <xdr:row>34</xdr:row>
      <xdr:rowOff>89279</xdr:rowOff>
    </xdr:to>
    <xdr:sp macro="" textlink="">
      <xdr:nvSpPr>
        <xdr:cNvPr id="310" name="円/楕円 309"/>
        <xdr:cNvSpPr/>
      </xdr:nvSpPr>
      <xdr:spPr>
        <a:xfrm>
          <a:off x="9588500" y="58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105806</xdr:rowOff>
    </xdr:from>
    <xdr:ext cx="534377" cy="259045"/>
    <xdr:sp macro="" textlink="">
      <xdr:nvSpPr>
        <xdr:cNvPr id="311" name="テキスト ボックス 310"/>
        <xdr:cNvSpPr txBox="1"/>
      </xdr:nvSpPr>
      <xdr:spPr>
        <a:xfrm>
          <a:off x="9372111" y="559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124545</xdr:rowOff>
    </xdr:from>
    <xdr:to>
      <xdr:col>12</xdr:col>
      <xdr:colOff>561975</xdr:colOff>
      <xdr:row>35</xdr:row>
      <xdr:rowOff>54695</xdr:rowOff>
    </xdr:to>
    <xdr:sp macro="" textlink="">
      <xdr:nvSpPr>
        <xdr:cNvPr id="312" name="円/楕円 311"/>
        <xdr:cNvSpPr/>
      </xdr:nvSpPr>
      <xdr:spPr>
        <a:xfrm>
          <a:off x="8699500" y="59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71222</xdr:rowOff>
    </xdr:from>
    <xdr:ext cx="534377" cy="259045"/>
    <xdr:sp macro="" textlink="">
      <xdr:nvSpPr>
        <xdr:cNvPr id="313" name="テキスト ボックス 312"/>
        <xdr:cNvSpPr txBox="1"/>
      </xdr:nvSpPr>
      <xdr:spPr>
        <a:xfrm>
          <a:off x="8483111" y="572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117671</xdr:rowOff>
    </xdr:from>
    <xdr:to>
      <xdr:col>11</xdr:col>
      <xdr:colOff>358775</xdr:colOff>
      <xdr:row>37</xdr:row>
      <xdr:rowOff>47821</xdr:rowOff>
    </xdr:to>
    <xdr:sp macro="" textlink="">
      <xdr:nvSpPr>
        <xdr:cNvPr id="314" name="円/楕円 313"/>
        <xdr:cNvSpPr/>
      </xdr:nvSpPr>
      <xdr:spPr>
        <a:xfrm>
          <a:off x="7810500" y="62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64348</xdr:rowOff>
    </xdr:from>
    <xdr:ext cx="534377" cy="259045"/>
    <xdr:sp macro="" textlink="">
      <xdr:nvSpPr>
        <xdr:cNvPr id="315" name="テキスト ボックス 314"/>
        <xdr:cNvSpPr txBox="1"/>
      </xdr:nvSpPr>
      <xdr:spPr>
        <a:xfrm>
          <a:off x="7594111" y="60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135224</xdr:rowOff>
    </xdr:from>
    <xdr:to>
      <xdr:col>10</xdr:col>
      <xdr:colOff>155575</xdr:colOff>
      <xdr:row>37</xdr:row>
      <xdr:rowOff>65374</xdr:rowOff>
    </xdr:to>
    <xdr:sp macro="" textlink="">
      <xdr:nvSpPr>
        <xdr:cNvPr id="316" name="円/楕円 315"/>
        <xdr:cNvSpPr/>
      </xdr:nvSpPr>
      <xdr:spPr>
        <a:xfrm>
          <a:off x="6921500" y="630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81901</xdr:rowOff>
    </xdr:from>
    <xdr:ext cx="534377" cy="259045"/>
    <xdr:sp macro="" textlink="">
      <xdr:nvSpPr>
        <xdr:cNvPr id="317" name="テキスト ボックス 316"/>
        <xdr:cNvSpPr txBox="1"/>
      </xdr:nvSpPr>
      <xdr:spPr>
        <a:xfrm>
          <a:off x="6705111" y="608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65,242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3" name="直線コネクタ 342"/>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4"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5" name="直線コネクタ 344"/>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46"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47" name="直線コネクタ 346"/>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77891</xdr:rowOff>
    </xdr:from>
    <xdr:to>
      <xdr:col>15</xdr:col>
      <xdr:colOff>180975</xdr:colOff>
      <xdr:row>56</xdr:row>
      <xdr:rowOff>55423</xdr:rowOff>
    </xdr:to>
    <xdr:cxnSp macro="">
      <xdr:nvCxnSpPr>
        <xdr:cNvPr id="348" name="直線コネクタ 347"/>
        <xdr:cNvCxnSpPr/>
      </xdr:nvCxnSpPr>
      <xdr:spPr>
        <a:xfrm flipV="1">
          <a:off x="9639300" y="9507641"/>
          <a:ext cx="838200" cy="14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49"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0" name="フローチャート : 判断 349"/>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55423</xdr:rowOff>
    </xdr:from>
    <xdr:to>
      <xdr:col>14</xdr:col>
      <xdr:colOff>28575</xdr:colOff>
      <xdr:row>56</xdr:row>
      <xdr:rowOff>137751</xdr:rowOff>
    </xdr:to>
    <xdr:cxnSp macro="">
      <xdr:nvCxnSpPr>
        <xdr:cNvPr id="351" name="直線コネクタ 350"/>
        <xdr:cNvCxnSpPr/>
      </xdr:nvCxnSpPr>
      <xdr:spPr>
        <a:xfrm flipV="1">
          <a:off x="8750300" y="9656623"/>
          <a:ext cx="8890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2" name="フローチャート : 判断 351"/>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3" name="テキスト ボックス 352"/>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128194</xdr:rowOff>
    </xdr:from>
    <xdr:to>
      <xdr:col>12</xdr:col>
      <xdr:colOff>511175</xdr:colOff>
      <xdr:row>56</xdr:row>
      <xdr:rowOff>137751</xdr:rowOff>
    </xdr:to>
    <xdr:cxnSp macro="">
      <xdr:nvCxnSpPr>
        <xdr:cNvPr id="354" name="直線コネクタ 353"/>
        <xdr:cNvCxnSpPr/>
      </xdr:nvCxnSpPr>
      <xdr:spPr>
        <a:xfrm>
          <a:off x="7861300" y="9386494"/>
          <a:ext cx="889000" cy="35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5" name="フローチャート : 判断 354"/>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56" name="テキスト ボックス 355"/>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35078</xdr:rowOff>
    </xdr:from>
    <xdr:to>
      <xdr:col>11</xdr:col>
      <xdr:colOff>307975</xdr:colOff>
      <xdr:row>54</xdr:row>
      <xdr:rowOff>128194</xdr:rowOff>
    </xdr:to>
    <xdr:cxnSp macro="">
      <xdr:nvCxnSpPr>
        <xdr:cNvPr id="357" name="直線コネクタ 356"/>
        <xdr:cNvCxnSpPr/>
      </xdr:nvCxnSpPr>
      <xdr:spPr>
        <a:xfrm>
          <a:off x="6972300" y="9293378"/>
          <a:ext cx="8890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58" name="フローチャート : 判断 357"/>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59" name="テキスト ボックス 358"/>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0" name="フローチャート : 判断 359"/>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1" name="テキスト ボックス 360"/>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27091</xdr:rowOff>
    </xdr:from>
    <xdr:to>
      <xdr:col>15</xdr:col>
      <xdr:colOff>231775</xdr:colOff>
      <xdr:row>55</xdr:row>
      <xdr:rowOff>128691</xdr:rowOff>
    </xdr:to>
    <xdr:sp macro="" textlink="">
      <xdr:nvSpPr>
        <xdr:cNvPr id="367" name="円/楕円 366"/>
        <xdr:cNvSpPr/>
      </xdr:nvSpPr>
      <xdr:spPr>
        <a:xfrm>
          <a:off x="10426700" y="94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49968</xdr:rowOff>
    </xdr:from>
    <xdr:ext cx="534377" cy="259045"/>
    <xdr:sp macro="" textlink="">
      <xdr:nvSpPr>
        <xdr:cNvPr id="368" name="普通建設事業費該当値テキスト"/>
        <xdr:cNvSpPr txBox="1"/>
      </xdr:nvSpPr>
      <xdr:spPr>
        <a:xfrm>
          <a:off x="10528300" y="93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64,928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4623</xdr:rowOff>
    </xdr:from>
    <xdr:to>
      <xdr:col>14</xdr:col>
      <xdr:colOff>79375</xdr:colOff>
      <xdr:row>56</xdr:row>
      <xdr:rowOff>106223</xdr:rowOff>
    </xdr:to>
    <xdr:sp macro="" textlink="">
      <xdr:nvSpPr>
        <xdr:cNvPr id="369" name="円/楕円 368"/>
        <xdr:cNvSpPr/>
      </xdr:nvSpPr>
      <xdr:spPr>
        <a:xfrm>
          <a:off x="9588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97350</xdr:rowOff>
    </xdr:from>
    <xdr:ext cx="534377" cy="259045"/>
    <xdr:sp macro="" textlink="">
      <xdr:nvSpPr>
        <xdr:cNvPr id="370" name="テキスト ボックス 369"/>
        <xdr:cNvSpPr txBox="1"/>
      </xdr:nvSpPr>
      <xdr:spPr>
        <a:xfrm>
          <a:off x="9372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86951</xdr:rowOff>
    </xdr:from>
    <xdr:to>
      <xdr:col>12</xdr:col>
      <xdr:colOff>561975</xdr:colOff>
      <xdr:row>57</xdr:row>
      <xdr:rowOff>17101</xdr:rowOff>
    </xdr:to>
    <xdr:sp macro="" textlink="">
      <xdr:nvSpPr>
        <xdr:cNvPr id="371" name="円/楕円 370"/>
        <xdr:cNvSpPr/>
      </xdr:nvSpPr>
      <xdr:spPr>
        <a:xfrm>
          <a:off x="8699500" y="96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8228</xdr:rowOff>
    </xdr:from>
    <xdr:ext cx="534377" cy="259045"/>
    <xdr:sp macro="" textlink="">
      <xdr:nvSpPr>
        <xdr:cNvPr id="372" name="テキスト ボックス 371"/>
        <xdr:cNvSpPr txBox="1"/>
      </xdr:nvSpPr>
      <xdr:spPr>
        <a:xfrm>
          <a:off x="8483111" y="978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77394</xdr:rowOff>
    </xdr:from>
    <xdr:to>
      <xdr:col>11</xdr:col>
      <xdr:colOff>358775</xdr:colOff>
      <xdr:row>55</xdr:row>
      <xdr:rowOff>7544</xdr:rowOff>
    </xdr:to>
    <xdr:sp macro="" textlink="">
      <xdr:nvSpPr>
        <xdr:cNvPr id="373" name="円/楕円 372"/>
        <xdr:cNvSpPr/>
      </xdr:nvSpPr>
      <xdr:spPr>
        <a:xfrm>
          <a:off x="7810500" y="93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24071</xdr:rowOff>
    </xdr:from>
    <xdr:ext cx="534377" cy="259045"/>
    <xdr:sp macro="" textlink="">
      <xdr:nvSpPr>
        <xdr:cNvPr id="374" name="テキスト ボックス 373"/>
        <xdr:cNvSpPr txBox="1"/>
      </xdr:nvSpPr>
      <xdr:spPr>
        <a:xfrm>
          <a:off x="7594111" y="911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76,057</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155728</xdr:rowOff>
    </xdr:from>
    <xdr:to>
      <xdr:col>10</xdr:col>
      <xdr:colOff>155575</xdr:colOff>
      <xdr:row>54</xdr:row>
      <xdr:rowOff>85878</xdr:rowOff>
    </xdr:to>
    <xdr:sp macro="" textlink="">
      <xdr:nvSpPr>
        <xdr:cNvPr id="375" name="円/楕円 374"/>
        <xdr:cNvSpPr/>
      </xdr:nvSpPr>
      <xdr:spPr>
        <a:xfrm>
          <a:off x="6921500" y="92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102405</xdr:rowOff>
    </xdr:from>
    <xdr:ext cx="534377" cy="259045"/>
    <xdr:sp macro="" textlink="">
      <xdr:nvSpPr>
        <xdr:cNvPr id="376" name="テキスト ボックス 375"/>
        <xdr:cNvSpPr txBox="1"/>
      </xdr:nvSpPr>
      <xdr:spPr>
        <a:xfrm>
          <a:off x="6705111" y="901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2" name="直線コネクタ 401"/>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5"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06" name="直線コネクタ 405"/>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52098</xdr:rowOff>
    </xdr:from>
    <xdr:to>
      <xdr:col>15</xdr:col>
      <xdr:colOff>180975</xdr:colOff>
      <xdr:row>79</xdr:row>
      <xdr:rowOff>54253</xdr:rowOff>
    </xdr:to>
    <xdr:cxnSp macro="">
      <xdr:nvCxnSpPr>
        <xdr:cNvPr id="407" name="直線コネクタ 406"/>
        <xdr:cNvCxnSpPr/>
      </xdr:nvCxnSpPr>
      <xdr:spPr>
        <a:xfrm>
          <a:off x="9639300" y="13425198"/>
          <a:ext cx="838200" cy="17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08"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09" name="フローチャート : 判断 408"/>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82812</xdr:rowOff>
    </xdr:from>
    <xdr:to>
      <xdr:col>14</xdr:col>
      <xdr:colOff>28575</xdr:colOff>
      <xdr:row>78</xdr:row>
      <xdr:rowOff>52098</xdr:rowOff>
    </xdr:to>
    <xdr:cxnSp macro="">
      <xdr:nvCxnSpPr>
        <xdr:cNvPr id="410" name="直線コネクタ 409"/>
        <xdr:cNvCxnSpPr/>
      </xdr:nvCxnSpPr>
      <xdr:spPr>
        <a:xfrm>
          <a:off x="8750300" y="13284462"/>
          <a:ext cx="889000" cy="1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1" name="フローチャート : 判断 410"/>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2" name="テキスト ボックス 411"/>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3" name="フローチャート : 判断 412"/>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4" name="テキスト ボックス 413"/>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3453</xdr:rowOff>
    </xdr:from>
    <xdr:to>
      <xdr:col>15</xdr:col>
      <xdr:colOff>231775</xdr:colOff>
      <xdr:row>79</xdr:row>
      <xdr:rowOff>105053</xdr:rowOff>
    </xdr:to>
    <xdr:sp macro="" textlink="">
      <xdr:nvSpPr>
        <xdr:cNvPr id="420" name="円/楕円 419"/>
        <xdr:cNvSpPr/>
      </xdr:nvSpPr>
      <xdr:spPr>
        <a:xfrm>
          <a:off x="10426700" y="1354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89830</xdr:rowOff>
    </xdr:from>
    <xdr:ext cx="469744" cy="259045"/>
    <xdr:sp macro="" textlink="">
      <xdr:nvSpPr>
        <xdr:cNvPr id="421" name="普通建設事業費 （ うち新規整備　）該当値テキスト"/>
        <xdr:cNvSpPr txBox="1"/>
      </xdr:nvSpPr>
      <xdr:spPr>
        <a:xfrm>
          <a:off x="10528300" y="1346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1298</xdr:rowOff>
    </xdr:from>
    <xdr:to>
      <xdr:col>14</xdr:col>
      <xdr:colOff>79375</xdr:colOff>
      <xdr:row>78</xdr:row>
      <xdr:rowOff>102898</xdr:rowOff>
    </xdr:to>
    <xdr:sp macro="" textlink="">
      <xdr:nvSpPr>
        <xdr:cNvPr id="422" name="円/楕円 421"/>
        <xdr:cNvSpPr/>
      </xdr:nvSpPr>
      <xdr:spPr>
        <a:xfrm>
          <a:off x="9588500" y="133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94025</xdr:rowOff>
    </xdr:from>
    <xdr:ext cx="534377" cy="259045"/>
    <xdr:sp macro="" textlink="">
      <xdr:nvSpPr>
        <xdr:cNvPr id="423" name="テキスト ボックス 422"/>
        <xdr:cNvSpPr txBox="1"/>
      </xdr:nvSpPr>
      <xdr:spPr>
        <a:xfrm>
          <a:off x="9372111" y="134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32012</xdr:rowOff>
    </xdr:from>
    <xdr:to>
      <xdr:col>12</xdr:col>
      <xdr:colOff>561975</xdr:colOff>
      <xdr:row>77</xdr:row>
      <xdr:rowOff>133612</xdr:rowOff>
    </xdr:to>
    <xdr:sp macro="" textlink="">
      <xdr:nvSpPr>
        <xdr:cNvPr id="424" name="円/楕円 423"/>
        <xdr:cNvSpPr/>
      </xdr:nvSpPr>
      <xdr:spPr>
        <a:xfrm>
          <a:off x="8699500" y="132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124739</xdr:rowOff>
    </xdr:from>
    <xdr:ext cx="534377" cy="259045"/>
    <xdr:sp macro="" textlink="">
      <xdr:nvSpPr>
        <xdr:cNvPr id="425" name="テキスト ボックス 424"/>
        <xdr:cNvSpPr txBox="1"/>
      </xdr:nvSpPr>
      <xdr:spPr>
        <a:xfrm>
          <a:off x="8483111" y="1332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49" name="直線コネクタ 448"/>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0"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1" name="直線コネクタ 450"/>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2"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3" name="直線コネクタ 452"/>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73037</xdr:rowOff>
    </xdr:from>
    <xdr:to>
      <xdr:col>15</xdr:col>
      <xdr:colOff>180975</xdr:colOff>
      <xdr:row>98</xdr:row>
      <xdr:rowOff>36258</xdr:rowOff>
    </xdr:to>
    <xdr:cxnSp macro="">
      <xdr:nvCxnSpPr>
        <xdr:cNvPr id="454" name="直線コネクタ 453"/>
        <xdr:cNvCxnSpPr/>
      </xdr:nvCxnSpPr>
      <xdr:spPr>
        <a:xfrm flipV="1">
          <a:off x="9639300" y="16360787"/>
          <a:ext cx="838200" cy="4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5"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56" name="フローチャート : 判断 455"/>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36258</xdr:rowOff>
    </xdr:from>
    <xdr:to>
      <xdr:col>14</xdr:col>
      <xdr:colOff>28575</xdr:colOff>
      <xdr:row>98</xdr:row>
      <xdr:rowOff>57989</xdr:rowOff>
    </xdr:to>
    <xdr:cxnSp macro="">
      <xdr:nvCxnSpPr>
        <xdr:cNvPr id="457" name="直線コネクタ 456"/>
        <xdr:cNvCxnSpPr/>
      </xdr:nvCxnSpPr>
      <xdr:spPr>
        <a:xfrm flipV="1">
          <a:off x="8750300" y="16838358"/>
          <a:ext cx="889000" cy="2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58" name="フローチャート : 判断 457"/>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59" name="テキスト ボックス 458"/>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0" name="フローチャート : 判断 459"/>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1" name="テキスト ボックス 460"/>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22237</xdr:rowOff>
    </xdr:from>
    <xdr:to>
      <xdr:col>15</xdr:col>
      <xdr:colOff>231775</xdr:colOff>
      <xdr:row>95</xdr:row>
      <xdr:rowOff>123837</xdr:rowOff>
    </xdr:to>
    <xdr:sp macro="" textlink="">
      <xdr:nvSpPr>
        <xdr:cNvPr id="467" name="円/楕円 466"/>
        <xdr:cNvSpPr/>
      </xdr:nvSpPr>
      <xdr:spPr>
        <a:xfrm>
          <a:off x="10426700" y="1630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45114</xdr:rowOff>
    </xdr:from>
    <xdr:ext cx="534377" cy="259045"/>
    <xdr:sp macro="" textlink="">
      <xdr:nvSpPr>
        <xdr:cNvPr id="468" name="普通建設事業費 （ うち更新整備　）該当値テキスト"/>
        <xdr:cNvSpPr txBox="1"/>
      </xdr:nvSpPr>
      <xdr:spPr>
        <a:xfrm>
          <a:off x="10528300" y="161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156908</xdr:rowOff>
    </xdr:from>
    <xdr:to>
      <xdr:col>14</xdr:col>
      <xdr:colOff>79375</xdr:colOff>
      <xdr:row>98</xdr:row>
      <xdr:rowOff>87058</xdr:rowOff>
    </xdr:to>
    <xdr:sp macro="" textlink="">
      <xdr:nvSpPr>
        <xdr:cNvPr id="469" name="円/楕円 468"/>
        <xdr:cNvSpPr/>
      </xdr:nvSpPr>
      <xdr:spPr>
        <a:xfrm>
          <a:off x="9588500" y="167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78185</xdr:rowOff>
    </xdr:from>
    <xdr:ext cx="534377" cy="259045"/>
    <xdr:sp macro="" textlink="">
      <xdr:nvSpPr>
        <xdr:cNvPr id="470" name="テキスト ボックス 469"/>
        <xdr:cNvSpPr txBox="1"/>
      </xdr:nvSpPr>
      <xdr:spPr>
        <a:xfrm>
          <a:off x="9372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7189</xdr:rowOff>
    </xdr:from>
    <xdr:to>
      <xdr:col>12</xdr:col>
      <xdr:colOff>561975</xdr:colOff>
      <xdr:row>98</xdr:row>
      <xdr:rowOff>108789</xdr:rowOff>
    </xdr:to>
    <xdr:sp macro="" textlink="">
      <xdr:nvSpPr>
        <xdr:cNvPr id="471" name="円/楕円 470"/>
        <xdr:cNvSpPr/>
      </xdr:nvSpPr>
      <xdr:spPr>
        <a:xfrm>
          <a:off x="8699500" y="168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99916</xdr:rowOff>
    </xdr:from>
    <xdr:ext cx="534377" cy="259045"/>
    <xdr:sp macro="" textlink="">
      <xdr:nvSpPr>
        <xdr:cNvPr id="472" name="テキスト ボックス 471"/>
        <xdr:cNvSpPr txBox="1"/>
      </xdr:nvSpPr>
      <xdr:spPr>
        <a:xfrm>
          <a:off x="8483111" y="16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6" name="テキスト ボックス 48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496" name="直線コネクタ 495"/>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499"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0" name="直線コネクタ 499"/>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155245</xdr:rowOff>
    </xdr:from>
    <xdr:to>
      <xdr:col>23</xdr:col>
      <xdr:colOff>517525</xdr:colOff>
      <xdr:row>39</xdr:row>
      <xdr:rowOff>44374</xdr:rowOff>
    </xdr:to>
    <xdr:cxnSp macro="">
      <xdr:nvCxnSpPr>
        <xdr:cNvPr id="501" name="直線コネクタ 500"/>
        <xdr:cNvCxnSpPr/>
      </xdr:nvCxnSpPr>
      <xdr:spPr>
        <a:xfrm flipV="1">
          <a:off x="15481300" y="6670345"/>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2"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3" name="フローチャート : 判断 502"/>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122479</xdr:rowOff>
    </xdr:from>
    <xdr:to>
      <xdr:col>22</xdr:col>
      <xdr:colOff>365125</xdr:colOff>
      <xdr:row>39</xdr:row>
      <xdr:rowOff>44374</xdr:rowOff>
    </xdr:to>
    <xdr:cxnSp macro="">
      <xdr:nvCxnSpPr>
        <xdr:cNvPr id="504" name="直線コネクタ 503"/>
        <xdr:cNvCxnSpPr/>
      </xdr:nvCxnSpPr>
      <xdr:spPr>
        <a:xfrm>
          <a:off x="14592300" y="663757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5" name="フローチャート : 判断 504"/>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06" name="テキスト ボックス 505"/>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153950</xdr:rowOff>
    </xdr:from>
    <xdr:to>
      <xdr:col>21</xdr:col>
      <xdr:colOff>161925</xdr:colOff>
      <xdr:row>38</xdr:row>
      <xdr:rowOff>122479</xdr:rowOff>
    </xdr:to>
    <xdr:cxnSp macro="">
      <xdr:nvCxnSpPr>
        <xdr:cNvPr id="507" name="直線コネクタ 506"/>
        <xdr:cNvCxnSpPr/>
      </xdr:nvCxnSpPr>
      <xdr:spPr>
        <a:xfrm>
          <a:off x="13703300" y="6497600"/>
          <a:ext cx="889000" cy="1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08" name="フローチャート : 判断 507"/>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09" name="テキスト ボックス 508"/>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153950</xdr:rowOff>
    </xdr:from>
    <xdr:to>
      <xdr:col>19</xdr:col>
      <xdr:colOff>644525</xdr:colOff>
      <xdr:row>38</xdr:row>
      <xdr:rowOff>115012</xdr:rowOff>
    </xdr:to>
    <xdr:cxnSp macro="">
      <xdr:nvCxnSpPr>
        <xdr:cNvPr id="510" name="直線コネクタ 509"/>
        <xdr:cNvCxnSpPr/>
      </xdr:nvCxnSpPr>
      <xdr:spPr>
        <a:xfrm flipV="1">
          <a:off x="12814300" y="6497600"/>
          <a:ext cx="889000" cy="1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1" name="フローチャート : 判断 510"/>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103065</xdr:rowOff>
    </xdr:from>
    <xdr:ext cx="469744" cy="259045"/>
    <xdr:sp macro="" textlink="">
      <xdr:nvSpPr>
        <xdr:cNvPr id="512" name="テキスト ボックス 511"/>
        <xdr:cNvSpPr txBox="1"/>
      </xdr:nvSpPr>
      <xdr:spPr>
        <a:xfrm>
          <a:off x="13468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3" name="フローチャート : 判断 512"/>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4" name="テキスト ボックス 513"/>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104445</xdr:rowOff>
    </xdr:from>
    <xdr:to>
      <xdr:col>23</xdr:col>
      <xdr:colOff>568325</xdr:colOff>
      <xdr:row>39</xdr:row>
      <xdr:rowOff>34595</xdr:rowOff>
    </xdr:to>
    <xdr:sp macro="" textlink="">
      <xdr:nvSpPr>
        <xdr:cNvPr id="520" name="円/楕円 519"/>
        <xdr:cNvSpPr/>
      </xdr:nvSpPr>
      <xdr:spPr>
        <a:xfrm>
          <a:off x="16268700" y="66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43248</xdr:rowOff>
    </xdr:from>
    <xdr:ext cx="378565" cy="259045"/>
    <xdr:sp macro="" textlink="">
      <xdr:nvSpPr>
        <xdr:cNvPr id="521" name="災害復旧事業費該当値テキスト"/>
        <xdr:cNvSpPr txBox="1"/>
      </xdr:nvSpPr>
      <xdr:spPr>
        <a:xfrm>
          <a:off x="16370300" y="655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165024</xdr:rowOff>
    </xdr:from>
    <xdr:to>
      <xdr:col>22</xdr:col>
      <xdr:colOff>415925</xdr:colOff>
      <xdr:row>39</xdr:row>
      <xdr:rowOff>95174</xdr:rowOff>
    </xdr:to>
    <xdr:sp macro="" textlink="">
      <xdr:nvSpPr>
        <xdr:cNvPr id="522" name="円/楕円 521"/>
        <xdr:cNvSpPr/>
      </xdr:nvSpPr>
      <xdr:spPr>
        <a:xfrm>
          <a:off x="15430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86301</xdr:rowOff>
    </xdr:from>
    <xdr:ext cx="249299" cy="259045"/>
    <xdr:sp macro="" textlink="">
      <xdr:nvSpPr>
        <xdr:cNvPr id="523" name="テキスト ボックス 522"/>
        <xdr:cNvSpPr txBox="1"/>
      </xdr:nvSpPr>
      <xdr:spPr>
        <a:xfrm>
          <a:off x="15356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71679</xdr:rowOff>
    </xdr:from>
    <xdr:to>
      <xdr:col>21</xdr:col>
      <xdr:colOff>212725</xdr:colOff>
      <xdr:row>39</xdr:row>
      <xdr:rowOff>1829</xdr:rowOff>
    </xdr:to>
    <xdr:sp macro="" textlink="">
      <xdr:nvSpPr>
        <xdr:cNvPr id="524" name="円/楕円 523"/>
        <xdr:cNvSpPr/>
      </xdr:nvSpPr>
      <xdr:spPr>
        <a:xfrm>
          <a:off x="14541500" y="6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164406</xdr:rowOff>
    </xdr:from>
    <xdr:ext cx="469744" cy="259045"/>
    <xdr:sp macro="" textlink="">
      <xdr:nvSpPr>
        <xdr:cNvPr id="525" name="テキスト ボックス 524"/>
        <xdr:cNvSpPr txBox="1"/>
      </xdr:nvSpPr>
      <xdr:spPr>
        <a:xfrm>
          <a:off x="14357427" y="66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103150</xdr:rowOff>
    </xdr:from>
    <xdr:to>
      <xdr:col>20</xdr:col>
      <xdr:colOff>9525</xdr:colOff>
      <xdr:row>38</xdr:row>
      <xdr:rowOff>33300</xdr:rowOff>
    </xdr:to>
    <xdr:sp macro="" textlink="">
      <xdr:nvSpPr>
        <xdr:cNvPr id="526" name="円/楕円 525"/>
        <xdr:cNvSpPr/>
      </xdr:nvSpPr>
      <xdr:spPr>
        <a:xfrm>
          <a:off x="13652500" y="64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49827</xdr:rowOff>
    </xdr:from>
    <xdr:ext cx="469744" cy="259045"/>
    <xdr:sp macro="" textlink="">
      <xdr:nvSpPr>
        <xdr:cNvPr id="527" name="テキスト ボックス 526"/>
        <xdr:cNvSpPr txBox="1"/>
      </xdr:nvSpPr>
      <xdr:spPr>
        <a:xfrm>
          <a:off x="13468427" y="62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64212</xdr:rowOff>
    </xdr:from>
    <xdr:to>
      <xdr:col>18</xdr:col>
      <xdr:colOff>492125</xdr:colOff>
      <xdr:row>38</xdr:row>
      <xdr:rowOff>165812</xdr:rowOff>
    </xdr:to>
    <xdr:sp macro="" textlink="">
      <xdr:nvSpPr>
        <xdr:cNvPr id="528" name="円/楕円 527"/>
        <xdr:cNvSpPr/>
      </xdr:nvSpPr>
      <xdr:spPr>
        <a:xfrm>
          <a:off x="12763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156939</xdr:rowOff>
    </xdr:from>
    <xdr:ext cx="469744" cy="259045"/>
    <xdr:sp macro="" textlink="">
      <xdr:nvSpPr>
        <xdr:cNvPr id="529" name="テキスト ボックス 528"/>
        <xdr:cNvSpPr txBox="1"/>
      </xdr:nvSpPr>
      <xdr:spPr>
        <a:xfrm>
          <a:off x="12579427" y="66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9" name="直線コネクタ 58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0" name="テキスト ボックス 58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1" name="直線コネクタ 59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2" name="テキスト ボックス 59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3" name="直線コネクタ 59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4" name="テキスト ボックス 59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5" name="直線コネクタ 59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6" name="テキスト ボックス 59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7" name="直線コネクタ 59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8" name="テキスト ボックス 59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9" name="直線コネクタ 59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0" name="テキスト ボックス 59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4" name="直線コネクタ 603"/>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5"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06" name="直線コネクタ 605"/>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07"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08" name="直線コネクタ 607"/>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164388</xdr:rowOff>
    </xdr:from>
    <xdr:to>
      <xdr:col>23</xdr:col>
      <xdr:colOff>517525</xdr:colOff>
      <xdr:row>74</xdr:row>
      <xdr:rowOff>102209</xdr:rowOff>
    </xdr:to>
    <xdr:cxnSp macro="">
      <xdr:nvCxnSpPr>
        <xdr:cNvPr id="609" name="直線コネクタ 608"/>
        <xdr:cNvCxnSpPr/>
      </xdr:nvCxnSpPr>
      <xdr:spPr>
        <a:xfrm flipV="1">
          <a:off x="15481300" y="12680238"/>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0"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1" name="フローチャート : 判断 610"/>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101948</xdr:rowOff>
    </xdr:from>
    <xdr:to>
      <xdr:col>22</xdr:col>
      <xdr:colOff>365125</xdr:colOff>
      <xdr:row>74</xdr:row>
      <xdr:rowOff>102209</xdr:rowOff>
    </xdr:to>
    <xdr:cxnSp macro="">
      <xdr:nvCxnSpPr>
        <xdr:cNvPr id="612" name="直線コネクタ 611"/>
        <xdr:cNvCxnSpPr/>
      </xdr:nvCxnSpPr>
      <xdr:spPr>
        <a:xfrm>
          <a:off x="14592300" y="1278924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3" name="フローチャート : 判断 612"/>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4" name="テキスト ボックス 613"/>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89735</xdr:rowOff>
    </xdr:from>
    <xdr:to>
      <xdr:col>21</xdr:col>
      <xdr:colOff>161925</xdr:colOff>
      <xdr:row>74</xdr:row>
      <xdr:rowOff>101948</xdr:rowOff>
    </xdr:to>
    <xdr:cxnSp macro="">
      <xdr:nvCxnSpPr>
        <xdr:cNvPr id="615" name="直線コネクタ 614"/>
        <xdr:cNvCxnSpPr/>
      </xdr:nvCxnSpPr>
      <xdr:spPr>
        <a:xfrm>
          <a:off x="13703300" y="12777035"/>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16" name="フローチャート : 判断 615"/>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17" name="テキスト ボックス 616"/>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19228</xdr:rowOff>
    </xdr:from>
    <xdr:to>
      <xdr:col>19</xdr:col>
      <xdr:colOff>644525</xdr:colOff>
      <xdr:row>74</xdr:row>
      <xdr:rowOff>89735</xdr:rowOff>
    </xdr:to>
    <xdr:cxnSp macro="">
      <xdr:nvCxnSpPr>
        <xdr:cNvPr id="618" name="直線コネクタ 617"/>
        <xdr:cNvCxnSpPr/>
      </xdr:nvCxnSpPr>
      <xdr:spPr>
        <a:xfrm>
          <a:off x="12814300" y="12706528"/>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19" name="フローチャート : 判断 618"/>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0" name="テキスト ボックス 619"/>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1" name="フローチャート : 判断 620"/>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2" name="テキスト ボックス 621"/>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113588</xdr:rowOff>
    </xdr:from>
    <xdr:to>
      <xdr:col>23</xdr:col>
      <xdr:colOff>568325</xdr:colOff>
      <xdr:row>74</xdr:row>
      <xdr:rowOff>43738</xdr:rowOff>
    </xdr:to>
    <xdr:sp macro="" textlink="">
      <xdr:nvSpPr>
        <xdr:cNvPr id="628" name="円/楕円 627"/>
        <xdr:cNvSpPr/>
      </xdr:nvSpPr>
      <xdr:spPr>
        <a:xfrm>
          <a:off x="16268700" y="126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136465</xdr:rowOff>
    </xdr:from>
    <xdr:ext cx="534377" cy="259045"/>
    <xdr:sp macro="" textlink="">
      <xdr:nvSpPr>
        <xdr:cNvPr id="629" name="公債費該当値テキスト"/>
        <xdr:cNvSpPr txBox="1"/>
      </xdr:nvSpPr>
      <xdr:spPr>
        <a:xfrm>
          <a:off x="16370300" y="124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58,988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51409</xdr:rowOff>
    </xdr:from>
    <xdr:to>
      <xdr:col>22</xdr:col>
      <xdr:colOff>415925</xdr:colOff>
      <xdr:row>74</xdr:row>
      <xdr:rowOff>153009</xdr:rowOff>
    </xdr:to>
    <xdr:sp macro="" textlink="">
      <xdr:nvSpPr>
        <xdr:cNvPr id="630" name="円/楕円 629"/>
        <xdr:cNvSpPr/>
      </xdr:nvSpPr>
      <xdr:spPr>
        <a:xfrm>
          <a:off x="15430500" y="127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169536</xdr:rowOff>
    </xdr:from>
    <xdr:ext cx="534377" cy="259045"/>
    <xdr:sp macro="" textlink="">
      <xdr:nvSpPr>
        <xdr:cNvPr id="631" name="テキスト ボックス 630"/>
        <xdr:cNvSpPr txBox="1"/>
      </xdr:nvSpPr>
      <xdr:spPr>
        <a:xfrm>
          <a:off x="15214111" y="125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51148</xdr:rowOff>
    </xdr:from>
    <xdr:to>
      <xdr:col>21</xdr:col>
      <xdr:colOff>212725</xdr:colOff>
      <xdr:row>74</xdr:row>
      <xdr:rowOff>152748</xdr:rowOff>
    </xdr:to>
    <xdr:sp macro="" textlink="">
      <xdr:nvSpPr>
        <xdr:cNvPr id="632" name="円/楕円 631"/>
        <xdr:cNvSpPr/>
      </xdr:nvSpPr>
      <xdr:spPr>
        <a:xfrm>
          <a:off x="14541500" y="127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169275</xdr:rowOff>
    </xdr:from>
    <xdr:ext cx="534377" cy="259045"/>
    <xdr:sp macro="" textlink="">
      <xdr:nvSpPr>
        <xdr:cNvPr id="633" name="テキスト ボックス 632"/>
        <xdr:cNvSpPr txBox="1"/>
      </xdr:nvSpPr>
      <xdr:spPr>
        <a:xfrm>
          <a:off x="14325111" y="125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38935</xdr:rowOff>
    </xdr:from>
    <xdr:to>
      <xdr:col>20</xdr:col>
      <xdr:colOff>9525</xdr:colOff>
      <xdr:row>74</xdr:row>
      <xdr:rowOff>140535</xdr:rowOff>
    </xdr:to>
    <xdr:sp macro="" textlink="">
      <xdr:nvSpPr>
        <xdr:cNvPr id="634" name="円/楕円 633"/>
        <xdr:cNvSpPr/>
      </xdr:nvSpPr>
      <xdr:spPr>
        <a:xfrm>
          <a:off x="13652500" y="127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157062</xdr:rowOff>
    </xdr:from>
    <xdr:ext cx="534377" cy="259045"/>
    <xdr:sp macro="" textlink="">
      <xdr:nvSpPr>
        <xdr:cNvPr id="635" name="テキスト ボックス 634"/>
        <xdr:cNvSpPr txBox="1"/>
      </xdr:nvSpPr>
      <xdr:spPr>
        <a:xfrm>
          <a:off x="13436111" y="125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139878</xdr:rowOff>
    </xdr:from>
    <xdr:to>
      <xdr:col>18</xdr:col>
      <xdr:colOff>492125</xdr:colOff>
      <xdr:row>74</xdr:row>
      <xdr:rowOff>70028</xdr:rowOff>
    </xdr:to>
    <xdr:sp macro="" textlink="">
      <xdr:nvSpPr>
        <xdr:cNvPr id="636" name="円/楕円 635"/>
        <xdr:cNvSpPr/>
      </xdr:nvSpPr>
      <xdr:spPr>
        <a:xfrm>
          <a:off x="12763500" y="126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86555</xdr:rowOff>
    </xdr:from>
    <xdr:ext cx="534377" cy="259045"/>
    <xdr:sp macro="" textlink="">
      <xdr:nvSpPr>
        <xdr:cNvPr id="637" name="テキスト ボックス 636"/>
        <xdr:cNvSpPr txBox="1"/>
      </xdr:nvSpPr>
      <xdr:spPr>
        <a:xfrm>
          <a:off x="12547111" y="124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8" name="直線コネクタ 64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9" name="テキスト ボックス 64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0" name="直線コネクタ 64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1" name="テキスト ボックス 65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2" name="直線コネクタ 65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3" name="テキスト ボックス 65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4" name="直線コネクタ 65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5" name="テキスト ボックス 65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59" name="直線コネクタ 658"/>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0"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1" name="直線コネクタ 660"/>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2"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3" name="直線コネクタ 662"/>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92036</xdr:rowOff>
    </xdr:from>
    <xdr:to>
      <xdr:col>23</xdr:col>
      <xdr:colOff>517525</xdr:colOff>
      <xdr:row>96</xdr:row>
      <xdr:rowOff>119080</xdr:rowOff>
    </xdr:to>
    <xdr:cxnSp macro="">
      <xdr:nvCxnSpPr>
        <xdr:cNvPr id="664" name="直線コネクタ 663"/>
        <xdr:cNvCxnSpPr/>
      </xdr:nvCxnSpPr>
      <xdr:spPr>
        <a:xfrm flipV="1">
          <a:off x="15481300" y="16208336"/>
          <a:ext cx="838200" cy="36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5"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66" name="フローチャート : 判断 665"/>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119080</xdr:rowOff>
    </xdr:from>
    <xdr:to>
      <xdr:col>22</xdr:col>
      <xdr:colOff>365125</xdr:colOff>
      <xdr:row>97</xdr:row>
      <xdr:rowOff>18588</xdr:rowOff>
    </xdr:to>
    <xdr:cxnSp macro="">
      <xdr:nvCxnSpPr>
        <xdr:cNvPr id="667" name="直線コネクタ 666"/>
        <xdr:cNvCxnSpPr/>
      </xdr:nvCxnSpPr>
      <xdr:spPr>
        <a:xfrm flipV="1">
          <a:off x="14592300" y="16578280"/>
          <a:ext cx="8890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68" name="フローチャート : 判断 667"/>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69" name="テキスト ボックス 668"/>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58227</xdr:rowOff>
    </xdr:from>
    <xdr:to>
      <xdr:col>21</xdr:col>
      <xdr:colOff>161925</xdr:colOff>
      <xdr:row>97</xdr:row>
      <xdr:rowOff>18588</xdr:rowOff>
    </xdr:to>
    <xdr:cxnSp macro="">
      <xdr:nvCxnSpPr>
        <xdr:cNvPr id="670" name="直線コネクタ 669"/>
        <xdr:cNvCxnSpPr/>
      </xdr:nvCxnSpPr>
      <xdr:spPr>
        <a:xfrm>
          <a:off x="13703300" y="16517427"/>
          <a:ext cx="889000" cy="1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1" name="フローチャート : 判断 670"/>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2" name="テキスト ボックス 671"/>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58227</xdr:rowOff>
    </xdr:from>
    <xdr:to>
      <xdr:col>19</xdr:col>
      <xdr:colOff>644525</xdr:colOff>
      <xdr:row>97</xdr:row>
      <xdr:rowOff>2792</xdr:rowOff>
    </xdr:to>
    <xdr:cxnSp macro="">
      <xdr:nvCxnSpPr>
        <xdr:cNvPr id="673" name="直線コネクタ 672"/>
        <xdr:cNvCxnSpPr/>
      </xdr:nvCxnSpPr>
      <xdr:spPr>
        <a:xfrm flipV="1">
          <a:off x="12814300" y="16517427"/>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4" name="フローチャート : 判断 673"/>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140547</xdr:rowOff>
    </xdr:from>
    <xdr:ext cx="534377" cy="259045"/>
    <xdr:sp macro="" textlink="">
      <xdr:nvSpPr>
        <xdr:cNvPr id="675" name="テキスト ボックス 674"/>
        <xdr:cNvSpPr txBox="1"/>
      </xdr:nvSpPr>
      <xdr:spPr>
        <a:xfrm>
          <a:off x="13436111" y="165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76" name="フローチャート : 判断 675"/>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77" name="テキスト ボックス 676"/>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41236</xdr:rowOff>
    </xdr:from>
    <xdr:to>
      <xdr:col>23</xdr:col>
      <xdr:colOff>568325</xdr:colOff>
      <xdr:row>94</xdr:row>
      <xdr:rowOff>142836</xdr:rowOff>
    </xdr:to>
    <xdr:sp macro="" textlink="">
      <xdr:nvSpPr>
        <xdr:cNvPr id="683" name="円/楕円 682"/>
        <xdr:cNvSpPr/>
      </xdr:nvSpPr>
      <xdr:spPr>
        <a:xfrm>
          <a:off x="16268700" y="161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64113</xdr:rowOff>
    </xdr:from>
    <xdr:ext cx="534377" cy="259045"/>
    <xdr:sp macro="" textlink="">
      <xdr:nvSpPr>
        <xdr:cNvPr id="684" name="積立金該当値テキスト"/>
        <xdr:cNvSpPr txBox="1"/>
      </xdr:nvSpPr>
      <xdr:spPr>
        <a:xfrm>
          <a:off x="16370300" y="160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68280</xdr:rowOff>
    </xdr:from>
    <xdr:to>
      <xdr:col>22</xdr:col>
      <xdr:colOff>415925</xdr:colOff>
      <xdr:row>96</xdr:row>
      <xdr:rowOff>169880</xdr:rowOff>
    </xdr:to>
    <xdr:sp macro="" textlink="">
      <xdr:nvSpPr>
        <xdr:cNvPr id="685" name="円/楕円 684"/>
        <xdr:cNvSpPr/>
      </xdr:nvSpPr>
      <xdr:spPr>
        <a:xfrm>
          <a:off x="15430500" y="165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14957</xdr:rowOff>
    </xdr:from>
    <xdr:ext cx="534377" cy="259045"/>
    <xdr:sp macro="" textlink="">
      <xdr:nvSpPr>
        <xdr:cNvPr id="686" name="テキスト ボックス 685"/>
        <xdr:cNvSpPr txBox="1"/>
      </xdr:nvSpPr>
      <xdr:spPr>
        <a:xfrm>
          <a:off x="15214111" y="1630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139238</xdr:rowOff>
    </xdr:from>
    <xdr:to>
      <xdr:col>21</xdr:col>
      <xdr:colOff>212725</xdr:colOff>
      <xdr:row>97</xdr:row>
      <xdr:rowOff>69388</xdr:rowOff>
    </xdr:to>
    <xdr:sp macro="" textlink="">
      <xdr:nvSpPr>
        <xdr:cNvPr id="687" name="円/楕円 686"/>
        <xdr:cNvSpPr/>
      </xdr:nvSpPr>
      <xdr:spPr>
        <a:xfrm>
          <a:off x="14541500" y="1659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85915</xdr:rowOff>
    </xdr:from>
    <xdr:ext cx="534377" cy="259045"/>
    <xdr:sp macro="" textlink="">
      <xdr:nvSpPr>
        <xdr:cNvPr id="688" name="テキスト ボックス 687"/>
        <xdr:cNvSpPr txBox="1"/>
      </xdr:nvSpPr>
      <xdr:spPr>
        <a:xfrm>
          <a:off x="14325111" y="163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7427</xdr:rowOff>
    </xdr:from>
    <xdr:to>
      <xdr:col>20</xdr:col>
      <xdr:colOff>9525</xdr:colOff>
      <xdr:row>96</xdr:row>
      <xdr:rowOff>109027</xdr:rowOff>
    </xdr:to>
    <xdr:sp macro="" textlink="">
      <xdr:nvSpPr>
        <xdr:cNvPr id="689" name="円/楕円 688"/>
        <xdr:cNvSpPr/>
      </xdr:nvSpPr>
      <xdr:spPr>
        <a:xfrm>
          <a:off x="13652500" y="1646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125554</xdr:rowOff>
    </xdr:from>
    <xdr:ext cx="534377" cy="259045"/>
    <xdr:sp macro="" textlink="">
      <xdr:nvSpPr>
        <xdr:cNvPr id="690" name="テキスト ボックス 689"/>
        <xdr:cNvSpPr txBox="1"/>
      </xdr:nvSpPr>
      <xdr:spPr>
        <a:xfrm>
          <a:off x="13436111" y="162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123442</xdr:rowOff>
    </xdr:from>
    <xdr:to>
      <xdr:col>18</xdr:col>
      <xdr:colOff>492125</xdr:colOff>
      <xdr:row>97</xdr:row>
      <xdr:rowOff>53592</xdr:rowOff>
    </xdr:to>
    <xdr:sp macro="" textlink="">
      <xdr:nvSpPr>
        <xdr:cNvPr id="691" name="円/楕円 690"/>
        <xdr:cNvSpPr/>
      </xdr:nvSpPr>
      <xdr:spPr>
        <a:xfrm>
          <a:off x="12763500" y="1658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44719</xdr:rowOff>
    </xdr:from>
    <xdr:ext cx="534377" cy="259045"/>
    <xdr:sp macro="" textlink="">
      <xdr:nvSpPr>
        <xdr:cNvPr id="692" name="テキスト ボックス 691"/>
        <xdr:cNvSpPr txBox="1"/>
      </xdr:nvSpPr>
      <xdr:spPr>
        <a:xfrm>
          <a:off x="12547111" y="166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3" name="直線コネクタ 70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4" name="テキスト ボックス 70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5" name="直線コネクタ 70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6" name="テキスト ボックス 70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7" name="直線コネクタ 70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8" name="テキスト ボックス 70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9" name="直線コネクタ 70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0" name="テキスト ボックス 70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1" name="直線コネクタ 71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2" name="テキスト ボックス 71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3" name="直線コネクタ 71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4" name="テキスト ボックス 71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18" name="直線コネクタ 717"/>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0" name="直線コネクタ 71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1"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2" name="直線コネクタ 721"/>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3" name="直線コネクタ 72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4"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5" name="フローチャート : 判断 724"/>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33565</xdr:rowOff>
    </xdr:from>
    <xdr:to>
      <xdr:col>31</xdr:col>
      <xdr:colOff>34925</xdr:colOff>
      <xdr:row>39</xdr:row>
      <xdr:rowOff>98878</xdr:rowOff>
    </xdr:to>
    <xdr:cxnSp macro="">
      <xdr:nvCxnSpPr>
        <xdr:cNvPr id="726" name="直線コネクタ 725"/>
        <xdr:cNvCxnSpPr/>
      </xdr:nvCxnSpPr>
      <xdr:spPr>
        <a:xfrm>
          <a:off x="20434300" y="6720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27" name="フローチャート : 判断 726"/>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28" name="テキスト ボックス 727"/>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33565</xdr:rowOff>
    </xdr:from>
    <xdr:to>
      <xdr:col>29</xdr:col>
      <xdr:colOff>517525</xdr:colOff>
      <xdr:row>39</xdr:row>
      <xdr:rowOff>98878</xdr:rowOff>
    </xdr:to>
    <xdr:cxnSp macro="">
      <xdr:nvCxnSpPr>
        <xdr:cNvPr id="729" name="直線コネクタ 728"/>
        <xdr:cNvCxnSpPr/>
      </xdr:nvCxnSpPr>
      <xdr:spPr>
        <a:xfrm flipV="1">
          <a:off x="19545300" y="6720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0" name="フローチャート : 判断 729"/>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1" name="テキスト ボックス 730"/>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2" name="直線コネクタ 73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3" name="フローチャート : 判断 732"/>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4" name="テキスト ボックス 733"/>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5" name="フローチャート : 判断 734"/>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36" name="テキスト ボックス 735"/>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2" name="円/楕円 74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4" name="円/楕円 74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5" name="テキスト ボックス 74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154215</xdr:rowOff>
    </xdr:from>
    <xdr:to>
      <xdr:col>29</xdr:col>
      <xdr:colOff>568325</xdr:colOff>
      <xdr:row>39</xdr:row>
      <xdr:rowOff>84365</xdr:rowOff>
    </xdr:to>
    <xdr:sp macro="" textlink="">
      <xdr:nvSpPr>
        <xdr:cNvPr id="746" name="円/楕円 745"/>
        <xdr:cNvSpPr/>
      </xdr:nvSpPr>
      <xdr:spPr>
        <a:xfrm>
          <a:off x="20383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75492</xdr:rowOff>
    </xdr:from>
    <xdr:ext cx="378565" cy="259045"/>
    <xdr:sp macro="" textlink="">
      <xdr:nvSpPr>
        <xdr:cNvPr id="747" name="テキスト ボックス 746"/>
        <xdr:cNvSpPr txBox="1"/>
      </xdr:nvSpPr>
      <xdr:spPr>
        <a:xfrm>
          <a:off x="20245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8" name="円/楕円 74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9" name="テキスト ボックス 74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0" name="円/楕円 74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1" name="テキスト ボックス 75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5" name="テキスト ボックス 76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7" name="テキスト ボックス 76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69" name="テキスト ボックス 76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77" name="直線コネクタ 776"/>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0"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1" name="直線コネクタ 780"/>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73841</xdr:rowOff>
    </xdr:from>
    <xdr:to>
      <xdr:col>32</xdr:col>
      <xdr:colOff>187325</xdr:colOff>
      <xdr:row>56</xdr:row>
      <xdr:rowOff>95069</xdr:rowOff>
    </xdr:to>
    <xdr:cxnSp macro="">
      <xdr:nvCxnSpPr>
        <xdr:cNvPr id="782" name="直線コネクタ 781"/>
        <xdr:cNvCxnSpPr/>
      </xdr:nvCxnSpPr>
      <xdr:spPr>
        <a:xfrm>
          <a:off x="21323300" y="967504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3"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4" name="フローチャート : 判断 783"/>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72861</xdr:rowOff>
    </xdr:from>
    <xdr:to>
      <xdr:col>31</xdr:col>
      <xdr:colOff>34925</xdr:colOff>
      <xdr:row>56</xdr:row>
      <xdr:rowOff>73841</xdr:rowOff>
    </xdr:to>
    <xdr:cxnSp macro="">
      <xdr:nvCxnSpPr>
        <xdr:cNvPr id="785" name="直線コネクタ 784"/>
        <xdr:cNvCxnSpPr/>
      </xdr:nvCxnSpPr>
      <xdr:spPr>
        <a:xfrm>
          <a:off x="20434300" y="967406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86" name="フローチャート : 判断 785"/>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87" name="テキスト ボックス 786"/>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67419</xdr:rowOff>
    </xdr:from>
    <xdr:to>
      <xdr:col>29</xdr:col>
      <xdr:colOff>517525</xdr:colOff>
      <xdr:row>56</xdr:row>
      <xdr:rowOff>72861</xdr:rowOff>
    </xdr:to>
    <xdr:cxnSp macro="">
      <xdr:nvCxnSpPr>
        <xdr:cNvPr id="788" name="直線コネクタ 787"/>
        <xdr:cNvCxnSpPr/>
      </xdr:nvCxnSpPr>
      <xdr:spPr>
        <a:xfrm>
          <a:off x="19545300" y="966861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89" name="フローチャート : 判断 788"/>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0" name="テキスト ボックス 789"/>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52723</xdr:rowOff>
    </xdr:from>
    <xdr:to>
      <xdr:col>28</xdr:col>
      <xdr:colOff>314325</xdr:colOff>
      <xdr:row>56</xdr:row>
      <xdr:rowOff>67419</xdr:rowOff>
    </xdr:to>
    <xdr:cxnSp macro="">
      <xdr:nvCxnSpPr>
        <xdr:cNvPr id="791" name="直線コネクタ 790"/>
        <xdr:cNvCxnSpPr/>
      </xdr:nvCxnSpPr>
      <xdr:spPr>
        <a:xfrm>
          <a:off x="18656300" y="9653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2" name="フローチャート : 判断 791"/>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3" name="テキスト ボックス 792"/>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4" name="フローチャート : 判断 793"/>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5" name="テキスト ボックス 794"/>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44269</xdr:rowOff>
    </xdr:from>
    <xdr:to>
      <xdr:col>32</xdr:col>
      <xdr:colOff>238125</xdr:colOff>
      <xdr:row>56</xdr:row>
      <xdr:rowOff>145869</xdr:rowOff>
    </xdr:to>
    <xdr:sp macro="" textlink="">
      <xdr:nvSpPr>
        <xdr:cNvPr id="801" name="円/楕円 800"/>
        <xdr:cNvSpPr/>
      </xdr:nvSpPr>
      <xdr:spPr>
        <a:xfrm>
          <a:off x="22110700" y="96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67146</xdr:rowOff>
    </xdr:from>
    <xdr:ext cx="469744" cy="259045"/>
    <xdr:sp macro="" textlink="">
      <xdr:nvSpPr>
        <xdr:cNvPr id="802" name="貸付金該当値テキスト"/>
        <xdr:cNvSpPr txBox="1"/>
      </xdr:nvSpPr>
      <xdr:spPr>
        <a:xfrm>
          <a:off x="22212300" y="949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23041</xdr:rowOff>
    </xdr:from>
    <xdr:to>
      <xdr:col>31</xdr:col>
      <xdr:colOff>85725</xdr:colOff>
      <xdr:row>56</xdr:row>
      <xdr:rowOff>124641</xdr:rowOff>
    </xdr:to>
    <xdr:sp macro="" textlink="">
      <xdr:nvSpPr>
        <xdr:cNvPr id="803" name="円/楕円 802"/>
        <xdr:cNvSpPr/>
      </xdr:nvSpPr>
      <xdr:spPr>
        <a:xfrm>
          <a:off x="21272500" y="96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141168</xdr:rowOff>
    </xdr:from>
    <xdr:ext cx="469744" cy="259045"/>
    <xdr:sp macro="" textlink="">
      <xdr:nvSpPr>
        <xdr:cNvPr id="804" name="テキスト ボックス 803"/>
        <xdr:cNvSpPr txBox="1"/>
      </xdr:nvSpPr>
      <xdr:spPr>
        <a:xfrm>
          <a:off x="21088427" y="939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22061</xdr:rowOff>
    </xdr:from>
    <xdr:to>
      <xdr:col>29</xdr:col>
      <xdr:colOff>568325</xdr:colOff>
      <xdr:row>56</xdr:row>
      <xdr:rowOff>123661</xdr:rowOff>
    </xdr:to>
    <xdr:sp macro="" textlink="">
      <xdr:nvSpPr>
        <xdr:cNvPr id="805" name="円/楕円 804"/>
        <xdr:cNvSpPr/>
      </xdr:nvSpPr>
      <xdr:spPr>
        <a:xfrm>
          <a:off x="20383500" y="96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140188</xdr:rowOff>
    </xdr:from>
    <xdr:ext cx="469744" cy="259045"/>
    <xdr:sp macro="" textlink="">
      <xdr:nvSpPr>
        <xdr:cNvPr id="806" name="テキスト ボックス 805"/>
        <xdr:cNvSpPr txBox="1"/>
      </xdr:nvSpPr>
      <xdr:spPr>
        <a:xfrm>
          <a:off x="20199427" y="939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16619</xdr:rowOff>
    </xdr:from>
    <xdr:to>
      <xdr:col>28</xdr:col>
      <xdr:colOff>365125</xdr:colOff>
      <xdr:row>56</xdr:row>
      <xdr:rowOff>118219</xdr:rowOff>
    </xdr:to>
    <xdr:sp macro="" textlink="">
      <xdr:nvSpPr>
        <xdr:cNvPr id="807" name="円/楕円 806"/>
        <xdr:cNvSpPr/>
      </xdr:nvSpPr>
      <xdr:spPr>
        <a:xfrm>
          <a:off x="19494500" y="96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134746</xdr:rowOff>
    </xdr:from>
    <xdr:ext cx="469744" cy="259045"/>
    <xdr:sp macro="" textlink="">
      <xdr:nvSpPr>
        <xdr:cNvPr id="808" name="テキスト ボックス 807"/>
        <xdr:cNvSpPr txBox="1"/>
      </xdr:nvSpPr>
      <xdr:spPr>
        <a:xfrm>
          <a:off x="19310427" y="939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1923</xdr:rowOff>
    </xdr:from>
    <xdr:to>
      <xdr:col>27</xdr:col>
      <xdr:colOff>161925</xdr:colOff>
      <xdr:row>56</xdr:row>
      <xdr:rowOff>103523</xdr:rowOff>
    </xdr:to>
    <xdr:sp macro="" textlink="">
      <xdr:nvSpPr>
        <xdr:cNvPr id="809" name="円/楕円 808"/>
        <xdr:cNvSpPr/>
      </xdr:nvSpPr>
      <xdr:spPr>
        <a:xfrm>
          <a:off x="18605500" y="96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120050</xdr:rowOff>
    </xdr:from>
    <xdr:ext cx="469744" cy="259045"/>
    <xdr:sp macro="" textlink="">
      <xdr:nvSpPr>
        <xdr:cNvPr id="810" name="テキスト ボックス 809"/>
        <xdr:cNvSpPr txBox="1"/>
      </xdr:nvSpPr>
      <xdr:spPr>
        <a:xfrm>
          <a:off x="18421427" y="937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5" name="直線コネクタ 834"/>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36"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37" name="直線コネクタ 836"/>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38"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39" name="直線コネクタ 838"/>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5683</xdr:rowOff>
    </xdr:from>
    <xdr:to>
      <xdr:col>32</xdr:col>
      <xdr:colOff>187325</xdr:colOff>
      <xdr:row>72</xdr:row>
      <xdr:rowOff>48641</xdr:rowOff>
    </xdr:to>
    <xdr:cxnSp macro="">
      <xdr:nvCxnSpPr>
        <xdr:cNvPr id="840" name="直線コネクタ 839"/>
        <xdr:cNvCxnSpPr/>
      </xdr:nvCxnSpPr>
      <xdr:spPr>
        <a:xfrm flipV="1">
          <a:off x="21323300" y="12350083"/>
          <a:ext cx="8382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1"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2" name="フローチャート : 判断 841"/>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48641</xdr:rowOff>
    </xdr:from>
    <xdr:to>
      <xdr:col>31</xdr:col>
      <xdr:colOff>34925</xdr:colOff>
      <xdr:row>73</xdr:row>
      <xdr:rowOff>59119</xdr:rowOff>
    </xdr:to>
    <xdr:cxnSp macro="">
      <xdr:nvCxnSpPr>
        <xdr:cNvPr id="843" name="直線コネクタ 842"/>
        <xdr:cNvCxnSpPr/>
      </xdr:nvCxnSpPr>
      <xdr:spPr>
        <a:xfrm flipV="1">
          <a:off x="20434300" y="12393041"/>
          <a:ext cx="889000" cy="18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4" name="フローチャート : 判断 843"/>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5" name="テキスト ボックス 844"/>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59119</xdr:rowOff>
    </xdr:from>
    <xdr:to>
      <xdr:col>29</xdr:col>
      <xdr:colOff>517525</xdr:colOff>
      <xdr:row>73</xdr:row>
      <xdr:rowOff>149911</xdr:rowOff>
    </xdr:to>
    <xdr:cxnSp macro="">
      <xdr:nvCxnSpPr>
        <xdr:cNvPr id="846" name="直線コネクタ 845"/>
        <xdr:cNvCxnSpPr/>
      </xdr:nvCxnSpPr>
      <xdr:spPr>
        <a:xfrm flipV="1">
          <a:off x="19545300" y="12574969"/>
          <a:ext cx="889000" cy="9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47" name="フローチャート : 判断 846"/>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48" name="テキスト ボックス 847"/>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149911</xdr:rowOff>
    </xdr:from>
    <xdr:to>
      <xdr:col>28</xdr:col>
      <xdr:colOff>314325</xdr:colOff>
      <xdr:row>73</xdr:row>
      <xdr:rowOff>164503</xdr:rowOff>
    </xdr:to>
    <xdr:cxnSp macro="">
      <xdr:nvCxnSpPr>
        <xdr:cNvPr id="849" name="直線コネクタ 848"/>
        <xdr:cNvCxnSpPr/>
      </xdr:nvCxnSpPr>
      <xdr:spPr>
        <a:xfrm flipV="1">
          <a:off x="18656300" y="12665761"/>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0" name="フローチャート : 判断 849"/>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1" name="テキスト ボックス 850"/>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2" name="フローチャート : 判断 851"/>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3" name="テキスト ボックス 852"/>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126333</xdr:rowOff>
    </xdr:from>
    <xdr:to>
      <xdr:col>32</xdr:col>
      <xdr:colOff>238125</xdr:colOff>
      <xdr:row>72</xdr:row>
      <xdr:rowOff>56483</xdr:rowOff>
    </xdr:to>
    <xdr:sp macro="" textlink="">
      <xdr:nvSpPr>
        <xdr:cNvPr id="859" name="円/楕円 858"/>
        <xdr:cNvSpPr/>
      </xdr:nvSpPr>
      <xdr:spPr>
        <a:xfrm>
          <a:off x="22110700" y="122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149210</xdr:rowOff>
    </xdr:from>
    <xdr:ext cx="534377" cy="259045"/>
    <xdr:sp macro="" textlink="">
      <xdr:nvSpPr>
        <xdr:cNvPr id="860" name="繰出金該当値テキスト"/>
        <xdr:cNvSpPr txBox="1"/>
      </xdr:nvSpPr>
      <xdr:spPr>
        <a:xfrm>
          <a:off x="22212300" y="1215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85,035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169291</xdr:rowOff>
    </xdr:from>
    <xdr:to>
      <xdr:col>31</xdr:col>
      <xdr:colOff>85725</xdr:colOff>
      <xdr:row>72</xdr:row>
      <xdr:rowOff>99441</xdr:rowOff>
    </xdr:to>
    <xdr:sp macro="" textlink="">
      <xdr:nvSpPr>
        <xdr:cNvPr id="861" name="円/楕円 860"/>
        <xdr:cNvSpPr/>
      </xdr:nvSpPr>
      <xdr:spPr>
        <a:xfrm>
          <a:off x="21272500" y="123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115968</xdr:rowOff>
    </xdr:from>
    <xdr:ext cx="534377" cy="259045"/>
    <xdr:sp macro="" textlink="">
      <xdr:nvSpPr>
        <xdr:cNvPr id="862" name="テキスト ボックス 861"/>
        <xdr:cNvSpPr txBox="1"/>
      </xdr:nvSpPr>
      <xdr:spPr>
        <a:xfrm>
          <a:off x="21056111" y="121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82,780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8319</xdr:rowOff>
    </xdr:from>
    <xdr:to>
      <xdr:col>29</xdr:col>
      <xdr:colOff>568325</xdr:colOff>
      <xdr:row>73</xdr:row>
      <xdr:rowOff>109919</xdr:rowOff>
    </xdr:to>
    <xdr:sp macro="" textlink="">
      <xdr:nvSpPr>
        <xdr:cNvPr id="863" name="円/楕円 862"/>
        <xdr:cNvSpPr/>
      </xdr:nvSpPr>
      <xdr:spPr>
        <a:xfrm>
          <a:off x="20383500" y="125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126446</xdr:rowOff>
    </xdr:from>
    <xdr:ext cx="534377" cy="259045"/>
    <xdr:sp macro="" textlink="">
      <xdr:nvSpPr>
        <xdr:cNvPr id="864" name="テキスト ボックス 863"/>
        <xdr:cNvSpPr txBox="1"/>
      </xdr:nvSpPr>
      <xdr:spPr>
        <a:xfrm>
          <a:off x="20167111" y="122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99111</xdr:rowOff>
    </xdr:from>
    <xdr:to>
      <xdr:col>28</xdr:col>
      <xdr:colOff>365125</xdr:colOff>
      <xdr:row>74</xdr:row>
      <xdr:rowOff>29261</xdr:rowOff>
    </xdr:to>
    <xdr:sp macro="" textlink="">
      <xdr:nvSpPr>
        <xdr:cNvPr id="865" name="円/楕円 864"/>
        <xdr:cNvSpPr/>
      </xdr:nvSpPr>
      <xdr:spPr>
        <a:xfrm>
          <a:off x="19494500" y="126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45788</xdr:rowOff>
    </xdr:from>
    <xdr:ext cx="534377" cy="259045"/>
    <xdr:sp macro="" textlink="">
      <xdr:nvSpPr>
        <xdr:cNvPr id="866" name="テキスト ボックス 865"/>
        <xdr:cNvSpPr txBox="1"/>
      </xdr:nvSpPr>
      <xdr:spPr>
        <a:xfrm>
          <a:off x="19278111" y="123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68,464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113703</xdr:rowOff>
    </xdr:from>
    <xdr:to>
      <xdr:col>27</xdr:col>
      <xdr:colOff>161925</xdr:colOff>
      <xdr:row>74</xdr:row>
      <xdr:rowOff>43853</xdr:rowOff>
    </xdr:to>
    <xdr:sp macro="" textlink="">
      <xdr:nvSpPr>
        <xdr:cNvPr id="867" name="円/楕円 866"/>
        <xdr:cNvSpPr/>
      </xdr:nvSpPr>
      <xdr:spPr>
        <a:xfrm>
          <a:off x="18605500" y="126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60380</xdr:rowOff>
    </xdr:from>
    <xdr:ext cx="534377" cy="259045"/>
    <xdr:sp macro="" textlink="">
      <xdr:nvSpPr>
        <xdr:cNvPr id="868" name="テキスト ボックス 867"/>
        <xdr:cNvSpPr txBox="1"/>
      </xdr:nvSpPr>
      <xdr:spPr>
        <a:xfrm>
          <a:off x="18389111" y="124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主な構成項目である人件費は住民</a:t>
          </a:r>
          <a:r>
            <a:rPr kumimoji="1" lang="en-US" altLang="ja-JP" sz="1300">
              <a:latin typeface="ＭＳ Ｐゴシック"/>
            </a:rPr>
            <a:t>1</a:t>
          </a:r>
          <a:r>
            <a:rPr kumimoji="1" lang="ja-JP" altLang="en-US" sz="1300">
              <a:latin typeface="ＭＳ Ｐゴシック"/>
            </a:rPr>
            <a:t>人あたり</a:t>
          </a:r>
          <a:r>
            <a:rPr kumimoji="1" lang="en-US" altLang="ja-JP" sz="1300">
              <a:latin typeface="ＭＳ Ｐゴシック"/>
            </a:rPr>
            <a:t>88,242</a:t>
          </a:r>
          <a:r>
            <a:rPr kumimoji="1" lang="ja-JP" altLang="en-US" sz="1300">
              <a:latin typeface="ＭＳ Ｐゴシック"/>
            </a:rPr>
            <a:t>円となっており、平成</a:t>
          </a:r>
          <a:r>
            <a:rPr kumimoji="1" lang="en-US" altLang="ja-JP" sz="1300">
              <a:latin typeface="ＭＳ Ｐゴシック"/>
            </a:rPr>
            <a:t>27</a:t>
          </a:r>
          <a:r>
            <a:rPr kumimoji="1" lang="ja-JP" altLang="en-US" sz="1300">
              <a:latin typeface="ＭＳ Ｐゴシック"/>
            </a:rPr>
            <a:t>年度と比較すると</a:t>
          </a:r>
          <a:r>
            <a:rPr kumimoji="1" lang="en-US" altLang="ja-JP" sz="1300">
              <a:latin typeface="ＭＳ Ｐゴシック"/>
            </a:rPr>
            <a:t>4,442</a:t>
          </a:r>
          <a:r>
            <a:rPr kumimoji="1" lang="ja-JP" altLang="en-US" sz="1300">
              <a:latin typeface="ＭＳ Ｐゴシック"/>
            </a:rPr>
            <a:t>円減額しているもの、類似団体を大きく上回っている状況にある。これは、公立で保育園や幼稚園を運営していること、また、都市ガスや水道といった企業部局もあり、類似団体よりも職員数が多いことが要因として考えられる。また、施設数が多いことことから維持管理に関する費用もかさみ、維持補修費については高い数値を出している。繰出金については、下水道会計への繰出金が増加傾向にあることなどにより、繰出金全体で増加へと推移しており、類似団体と比べても高い水準にある。</a:t>
          </a:r>
          <a:endParaRPr kumimoji="1" lang="en-US" altLang="ja-JP" sz="1300">
            <a:latin typeface="ＭＳ Ｐゴシック"/>
          </a:endParaRPr>
        </a:p>
        <a:p>
          <a:r>
            <a:rPr kumimoji="1" lang="ja-JP" altLang="en-US" sz="1300">
              <a:latin typeface="ＭＳ Ｐゴシック"/>
            </a:rPr>
            <a:t>　市町村合併したという要因もあるが、類似団体と比較すると全体的に高い傾向にあることから、今後は行財政改革推進計画に基づき、事業の見直しや組織の再編などにより財政コストの削減を図りながら、効率的で質の高い行財政運営に取り組む必要が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山形県庄内町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21,996
21,903
249.17
13,069,902
12,490,909
564,720
7,140,738
14,807,706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63119</xdr:rowOff>
    </xdr:from>
    <xdr:to>
      <xdr:col>6</xdr:col>
      <xdr:colOff>511175</xdr:colOff>
      <xdr:row>32</xdr:row>
      <xdr:rowOff>45212</xdr:rowOff>
    </xdr:to>
    <xdr:cxnSp macro="">
      <xdr:nvCxnSpPr>
        <xdr:cNvPr id="61" name="直線コネクタ 60"/>
        <xdr:cNvCxnSpPr/>
      </xdr:nvCxnSpPr>
      <xdr:spPr>
        <a:xfrm>
          <a:off x="3797300" y="5378069"/>
          <a:ext cx="8382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63119</xdr:rowOff>
    </xdr:from>
    <xdr:to>
      <xdr:col>5</xdr:col>
      <xdr:colOff>358775</xdr:colOff>
      <xdr:row>32</xdr:row>
      <xdr:rowOff>9398</xdr:rowOff>
    </xdr:to>
    <xdr:cxnSp macro="">
      <xdr:nvCxnSpPr>
        <xdr:cNvPr id="64" name="直線コネクタ 63"/>
        <xdr:cNvCxnSpPr/>
      </xdr:nvCxnSpPr>
      <xdr:spPr>
        <a:xfrm flipV="1">
          <a:off x="2908300" y="5378069"/>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25400</xdr:rowOff>
    </xdr:from>
    <xdr:to>
      <xdr:col>4</xdr:col>
      <xdr:colOff>155575</xdr:colOff>
      <xdr:row>32</xdr:row>
      <xdr:rowOff>9398</xdr:rowOff>
    </xdr:to>
    <xdr:cxnSp macro="">
      <xdr:nvCxnSpPr>
        <xdr:cNvPr id="67" name="直線コネクタ 66"/>
        <xdr:cNvCxnSpPr/>
      </xdr:nvCxnSpPr>
      <xdr:spPr>
        <a:xfrm>
          <a:off x="2019300" y="534035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19304</xdr:rowOff>
    </xdr:from>
    <xdr:to>
      <xdr:col>2</xdr:col>
      <xdr:colOff>638175</xdr:colOff>
      <xdr:row>31</xdr:row>
      <xdr:rowOff>25400</xdr:rowOff>
    </xdr:to>
    <xdr:cxnSp macro="">
      <xdr:nvCxnSpPr>
        <xdr:cNvPr id="70" name="直線コネクタ 69"/>
        <xdr:cNvCxnSpPr/>
      </xdr:nvCxnSpPr>
      <xdr:spPr>
        <a:xfrm>
          <a:off x="1130300" y="53342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165862</xdr:rowOff>
    </xdr:from>
    <xdr:to>
      <xdr:col>6</xdr:col>
      <xdr:colOff>561975</xdr:colOff>
      <xdr:row>32</xdr:row>
      <xdr:rowOff>96012</xdr:rowOff>
    </xdr:to>
    <xdr:sp macro="" textlink="">
      <xdr:nvSpPr>
        <xdr:cNvPr id="80" name="円/楕円 79"/>
        <xdr:cNvSpPr/>
      </xdr:nvSpPr>
      <xdr:spPr>
        <a:xfrm>
          <a:off x="45847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17289</xdr:rowOff>
    </xdr:from>
    <xdr:ext cx="469744" cy="259045"/>
    <xdr:sp macro="" textlink="">
      <xdr:nvSpPr>
        <xdr:cNvPr id="81" name="議会費該当値テキスト"/>
        <xdr:cNvSpPr txBox="1"/>
      </xdr:nvSpPr>
      <xdr:spPr>
        <a:xfrm>
          <a:off x="4686300"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5,148</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12319</xdr:rowOff>
    </xdr:from>
    <xdr:to>
      <xdr:col>5</xdr:col>
      <xdr:colOff>409575</xdr:colOff>
      <xdr:row>31</xdr:row>
      <xdr:rowOff>113919</xdr:rowOff>
    </xdr:to>
    <xdr:sp macro="" textlink="">
      <xdr:nvSpPr>
        <xdr:cNvPr id="82" name="円/楕円 81"/>
        <xdr:cNvSpPr/>
      </xdr:nvSpPr>
      <xdr:spPr>
        <a:xfrm>
          <a:off x="3746500" y="53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130446</xdr:rowOff>
    </xdr:from>
    <xdr:ext cx="469744" cy="259045"/>
    <xdr:sp macro="" textlink="">
      <xdr:nvSpPr>
        <xdr:cNvPr id="83" name="テキスト ボックス 82"/>
        <xdr:cNvSpPr txBox="1"/>
      </xdr:nvSpPr>
      <xdr:spPr>
        <a:xfrm>
          <a:off x="3562427" y="510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130048</xdr:rowOff>
    </xdr:from>
    <xdr:to>
      <xdr:col>4</xdr:col>
      <xdr:colOff>206375</xdr:colOff>
      <xdr:row>32</xdr:row>
      <xdr:rowOff>60198</xdr:rowOff>
    </xdr:to>
    <xdr:sp macro="" textlink="">
      <xdr:nvSpPr>
        <xdr:cNvPr id="84" name="円/楕円 83"/>
        <xdr:cNvSpPr/>
      </xdr:nvSpPr>
      <xdr:spPr>
        <a:xfrm>
          <a:off x="2857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76725</xdr:rowOff>
    </xdr:from>
    <xdr:ext cx="469744" cy="259045"/>
    <xdr:sp macro="" textlink="">
      <xdr:nvSpPr>
        <xdr:cNvPr id="85" name="テキスト ボックス 84"/>
        <xdr:cNvSpPr txBox="1"/>
      </xdr:nvSpPr>
      <xdr:spPr>
        <a:xfrm>
          <a:off x="2673427"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5,242</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146050</xdr:rowOff>
    </xdr:from>
    <xdr:to>
      <xdr:col>3</xdr:col>
      <xdr:colOff>3175</xdr:colOff>
      <xdr:row>31</xdr:row>
      <xdr:rowOff>76200</xdr:rowOff>
    </xdr:to>
    <xdr:sp macro="" textlink="">
      <xdr:nvSpPr>
        <xdr:cNvPr id="86" name="円/楕円 85"/>
        <xdr:cNvSpPr/>
      </xdr:nvSpPr>
      <xdr:spPr>
        <a:xfrm>
          <a:off x="19685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92727</xdr:rowOff>
    </xdr:from>
    <xdr:ext cx="469744" cy="259045"/>
    <xdr:sp macro="" textlink="">
      <xdr:nvSpPr>
        <xdr:cNvPr id="87" name="テキスト ボックス 86"/>
        <xdr:cNvSpPr txBox="1"/>
      </xdr:nvSpPr>
      <xdr:spPr>
        <a:xfrm>
          <a:off x="1784427" y="50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139954</xdr:rowOff>
    </xdr:from>
    <xdr:to>
      <xdr:col>1</xdr:col>
      <xdr:colOff>485775</xdr:colOff>
      <xdr:row>31</xdr:row>
      <xdr:rowOff>70104</xdr:rowOff>
    </xdr:to>
    <xdr:sp macro="" textlink="">
      <xdr:nvSpPr>
        <xdr:cNvPr id="88" name="円/楕円 87"/>
        <xdr:cNvSpPr/>
      </xdr:nvSpPr>
      <xdr:spPr>
        <a:xfrm>
          <a:off x="1079500" y="52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86631</xdr:rowOff>
    </xdr:from>
    <xdr:ext cx="469744" cy="259045"/>
    <xdr:sp macro="" textlink="">
      <xdr:nvSpPr>
        <xdr:cNvPr id="89" name="テキスト ボックス 88"/>
        <xdr:cNvSpPr txBox="1"/>
      </xdr:nvSpPr>
      <xdr:spPr>
        <a:xfrm>
          <a:off x="895427" y="50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166522</xdr:rowOff>
    </xdr:from>
    <xdr:to>
      <xdr:col>6</xdr:col>
      <xdr:colOff>511175</xdr:colOff>
      <xdr:row>56</xdr:row>
      <xdr:rowOff>38517</xdr:rowOff>
    </xdr:to>
    <xdr:cxnSp macro="">
      <xdr:nvCxnSpPr>
        <xdr:cNvPr id="121" name="直線コネクタ 120"/>
        <xdr:cNvCxnSpPr/>
      </xdr:nvCxnSpPr>
      <xdr:spPr>
        <a:xfrm flipV="1">
          <a:off x="3797300" y="9424822"/>
          <a:ext cx="838200" cy="21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38517</xdr:rowOff>
    </xdr:from>
    <xdr:to>
      <xdr:col>5</xdr:col>
      <xdr:colOff>358775</xdr:colOff>
      <xdr:row>56</xdr:row>
      <xdr:rowOff>88516</xdr:rowOff>
    </xdr:to>
    <xdr:cxnSp macro="">
      <xdr:nvCxnSpPr>
        <xdr:cNvPr id="124" name="直線コネクタ 123"/>
        <xdr:cNvCxnSpPr/>
      </xdr:nvCxnSpPr>
      <xdr:spPr>
        <a:xfrm flipV="1">
          <a:off x="2908300" y="9639717"/>
          <a:ext cx="889000" cy="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85630</xdr:rowOff>
    </xdr:from>
    <xdr:to>
      <xdr:col>4</xdr:col>
      <xdr:colOff>155575</xdr:colOff>
      <xdr:row>56</xdr:row>
      <xdr:rowOff>88516</xdr:rowOff>
    </xdr:to>
    <xdr:cxnSp macro="">
      <xdr:nvCxnSpPr>
        <xdr:cNvPr id="127" name="直線コネクタ 126"/>
        <xdr:cNvCxnSpPr/>
      </xdr:nvCxnSpPr>
      <xdr:spPr>
        <a:xfrm>
          <a:off x="2019300" y="9686830"/>
          <a:ext cx="8890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85630</xdr:rowOff>
    </xdr:from>
    <xdr:to>
      <xdr:col>2</xdr:col>
      <xdr:colOff>638175</xdr:colOff>
      <xdr:row>57</xdr:row>
      <xdr:rowOff>112399</xdr:rowOff>
    </xdr:to>
    <xdr:cxnSp macro="">
      <xdr:nvCxnSpPr>
        <xdr:cNvPr id="130" name="直線コネクタ 129"/>
        <xdr:cNvCxnSpPr/>
      </xdr:nvCxnSpPr>
      <xdr:spPr>
        <a:xfrm flipV="1">
          <a:off x="1130300" y="9686830"/>
          <a:ext cx="889000" cy="19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115722</xdr:rowOff>
    </xdr:from>
    <xdr:to>
      <xdr:col>6</xdr:col>
      <xdr:colOff>561975</xdr:colOff>
      <xdr:row>55</xdr:row>
      <xdr:rowOff>45872</xdr:rowOff>
    </xdr:to>
    <xdr:sp macro="" textlink="">
      <xdr:nvSpPr>
        <xdr:cNvPr id="140" name="円/楕円 139"/>
        <xdr:cNvSpPr/>
      </xdr:nvSpPr>
      <xdr:spPr>
        <a:xfrm>
          <a:off x="4584700" y="937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138599</xdr:rowOff>
    </xdr:from>
    <xdr:ext cx="599010" cy="259045"/>
    <xdr:sp macro="" textlink="">
      <xdr:nvSpPr>
        <xdr:cNvPr id="141" name="総務費該当値テキスト"/>
        <xdr:cNvSpPr txBox="1"/>
      </xdr:nvSpPr>
      <xdr:spPr>
        <a:xfrm>
          <a:off x="4686300" y="922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102,536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159167</xdr:rowOff>
    </xdr:from>
    <xdr:to>
      <xdr:col>5</xdr:col>
      <xdr:colOff>409575</xdr:colOff>
      <xdr:row>56</xdr:row>
      <xdr:rowOff>89317</xdr:rowOff>
    </xdr:to>
    <xdr:sp macro="" textlink="">
      <xdr:nvSpPr>
        <xdr:cNvPr id="142" name="円/楕円 141"/>
        <xdr:cNvSpPr/>
      </xdr:nvSpPr>
      <xdr:spPr>
        <a:xfrm>
          <a:off x="3746500" y="958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105844</xdr:rowOff>
    </xdr:from>
    <xdr:ext cx="534377" cy="259045"/>
    <xdr:sp macro="" textlink="">
      <xdr:nvSpPr>
        <xdr:cNvPr id="143" name="テキスト ボックス 142"/>
        <xdr:cNvSpPr txBox="1"/>
      </xdr:nvSpPr>
      <xdr:spPr>
        <a:xfrm>
          <a:off x="3530111" y="936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37716</xdr:rowOff>
    </xdr:from>
    <xdr:to>
      <xdr:col>4</xdr:col>
      <xdr:colOff>206375</xdr:colOff>
      <xdr:row>56</xdr:row>
      <xdr:rowOff>139316</xdr:rowOff>
    </xdr:to>
    <xdr:sp macro="" textlink="">
      <xdr:nvSpPr>
        <xdr:cNvPr id="144" name="円/楕円 143"/>
        <xdr:cNvSpPr/>
      </xdr:nvSpPr>
      <xdr:spPr>
        <a:xfrm>
          <a:off x="2857500" y="96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155843</xdr:rowOff>
    </xdr:from>
    <xdr:ext cx="534377" cy="259045"/>
    <xdr:sp macro="" textlink="">
      <xdr:nvSpPr>
        <xdr:cNvPr id="145" name="テキスト ボックス 144"/>
        <xdr:cNvSpPr txBox="1"/>
      </xdr:nvSpPr>
      <xdr:spPr>
        <a:xfrm>
          <a:off x="2641111" y="941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34830</xdr:rowOff>
    </xdr:from>
    <xdr:to>
      <xdr:col>3</xdr:col>
      <xdr:colOff>3175</xdr:colOff>
      <xdr:row>56</xdr:row>
      <xdr:rowOff>136430</xdr:rowOff>
    </xdr:to>
    <xdr:sp macro="" textlink="">
      <xdr:nvSpPr>
        <xdr:cNvPr id="146" name="円/楕円 145"/>
        <xdr:cNvSpPr/>
      </xdr:nvSpPr>
      <xdr:spPr>
        <a:xfrm>
          <a:off x="1968500" y="96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152957</xdr:rowOff>
    </xdr:from>
    <xdr:ext cx="534377" cy="259045"/>
    <xdr:sp macro="" textlink="">
      <xdr:nvSpPr>
        <xdr:cNvPr id="147" name="テキスト ボックス 146"/>
        <xdr:cNvSpPr txBox="1"/>
      </xdr:nvSpPr>
      <xdr:spPr>
        <a:xfrm>
          <a:off x="1752111" y="9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61599</xdr:rowOff>
    </xdr:from>
    <xdr:to>
      <xdr:col>1</xdr:col>
      <xdr:colOff>485775</xdr:colOff>
      <xdr:row>57</xdr:row>
      <xdr:rowOff>163199</xdr:rowOff>
    </xdr:to>
    <xdr:sp macro="" textlink="">
      <xdr:nvSpPr>
        <xdr:cNvPr id="148" name="円/楕円 147"/>
        <xdr:cNvSpPr/>
      </xdr:nvSpPr>
      <xdr:spPr>
        <a:xfrm>
          <a:off x="1079500" y="98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8276</xdr:rowOff>
    </xdr:from>
    <xdr:ext cx="534377" cy="259045"/>
    <xdr:sp macro="" textlink="">
      <xdr:nvSpPr>
        <xdr:cNvPr id="149" name="テキスト ボックス 148"/>
        <xdr:cNvSpPr txBox="1"/>
      </xdr:nvSpPr>
      <xdr:spPr>
        <a:xfrm>
          <a:off x="863111" y="960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30798</xdr:rowOff>
    </xdr:from>
    <xdr:to>
      <xdr:col>6</xdr:col>
      <xdr:colOff>511175</xdr:colOff>
      <xdr:row>78</xdr:row>
      <xdr:rowOff>44667</xdr:rowOff>
    </xdr:to>
    <xdr:cxnSp macro="">
      <xdr:nvCxnSpPr>
        <xdr:cNvPr id="178" name="直線コネクタ 177"/>
        <xdr:cNvCxnSpPr/>
      </xdr:nvCxnSpPr>
      <xdr:spPr>
        <a:xfrm>
          <a:off x="3797300" y="13403898"/>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30798</xdr:rowOff>
    </xdr:from>
    <xdr:to>
      <xdr:col>5</xdr:col>
      <xdr:colOff>358775</xdr:colOff>
      <xdr:row>78</xdr:row>
      <xdr:rowOff>62519</xdr:rowOff>
    </xdr:to>
    <xdr:cxnSp macro="">
      <xdr:nvCxnSpPr>
        <xdr:cNvPr id="181" name="直線コネクタ 180"/>
        <xdr:cNvCxnSpPr/>
      </xdr:nvCxnSpPr>
      <xdr:spPr>
        <a:xfrm flipV="1">
          <a:off x="2908300" y="13403898"/>
          <a:ext cx="889000" cy="3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62519</xdr:rowOff>
    </xdr:from>
    <xdr:to>
      <xdr:col>4</xdr:col>
      <xdr:colOff>155575</xdr:colOff>
      <xdr:row>78</xdr:row>
      <xdr:rowOff>65396</xdr:rowOff>
    </xdr:to>
    <xdr:cxnSp macro="">
      <xdr:nvCxnSpPr>
        <xdr:cNvPr id="184" name="直線コネクタ 183"/>
        <xdr:cNvCxnSpPr/>
      </xdr:nvCxnSpPr>
      <xdr:spPr>
        <a:xfrm flipV="1">
          <a:off x="2019300" y="13435619"/>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65396</xdr:rowOff>
    </xdr:from>
    <xdr:to>
      <xdr:col>2</xdr:col>
      <xdr:colOff>638175</xdr:colOff>
      <xdr:row>78</xdr:row>
      <xdr:rowOff>74685</xdr:rowOff>
    </xdr:to>
    <xdr:cxnSp macro="">
      <xdr:nvCxnSpPr>
        <xdr:cNvPr id="187" name="直線コネクタ 186"/>
        <xdr:cNvCxnSpPr/>
      </xdr:nvCxnSpPr>
      <xdr:spPr>
        <a:xfrm flipV="1">
          <a:off x="1130300" y="13438496"/>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165317</xdr:rowOff>
    </xdr:from>
    <xdr:to>
      <xdr:col>6</xdr:col>
      <xdr:colOff>561975</xdr:colOff>
      <xdr:row>78</xdr:row>
      <xdr:rowOff>95467</xdr:rowOff>
    </xdr:to>
    <xdr:sp macro="" textlink="">
      <xdr:nvSpPr>
        <xdr:cNvPr id="197" name="円/楕円 196"/>
        <xdr:cNvSpPr/>
      </xdr:nvSpPr>
      <xdr:spPr>
        <a:xfrm>
          <a:off x="4584700" y="133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151448</xdr:rowOff>
    </xdr:from>
    <xdr:to>
      <xdr:col>5</xdr:col>
      <xdr:colOff>409575</xdr:colOff>
      <xdr:row>78</xdr:row>
      <xdr:rowOff>81598</xdr:rowOff>
    </xdr:to>
    <xdr:sp macro="" textlink="">
      <xdr:nvSpPr>
        <xdr:cNvPr id="199" name="円/楕円 198"/>
        <xdr:cNvSpPr/>
      </xdr:nvSpPr>
      <xdr:spPr>
        <a:xfrm>
          <a:off x="3746500" y="133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98125</xdr:rowOff>
    </xdr:from>
    <xdr:ext cx="599010" cy="259045"/>
    <xdr:sp macro="" textlink="">
      <xdr:nvSpPr>
        <xdr:cNvPr id="200" name="テキスト ボックス 199"/>
        <xdr:cNvSpPr txBox="1"/>
      </xdr:nvSpPr>
      <xdr:spPr>
        <a:xfrm>
          <a:off x="3497794" y="1312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11719</xdr:rowOff>
    </xdr:from>
    <xdr:to>
      <xdr:col>4</xdr:col>
      <xdr:colOff>206375</xdr:colOff>
      <xdr:row>78</xdr:row>
      <xdr:rowOff>113319</xdr:rowOff>
    </xdr:to>
    <xdr:sp macro="" textlink="">
      <xdr:nvSpPr>
        <xdr:cNvPr id="201" name="円/楕円 200"/>
        <xdr:cNvSpPr/>
      </xdr:nvSpPr>
      <xdr:spPr>
        <a:xfrm>
          <a:off x="2857500" y="133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129846</xdr:rowOff>
    </xdr:from>
    <xdr:ext cx="599010" cy="259045"/>
    <xdr:sp macro="" textlink="">
      <xdr:nvSpPr>
        <xdr:cNvPr id="202" name="テキスト ボックス 201"/>
        <xdr:cNvSpPr txBox="1"/>
      </xdr:nvSpPr>
      <xdr:spPr>
        <a:xfrm>
          <a:off x="2608794" y="1316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14596</xdr:rowOff>
    </xdr:from>
    <xdr:to>
      <xdr:col>3</xdr:col>
      <xdr:colOff>3175</xdr:colOff>
      <xdr:row>78</xdr:row>
      <xdr:rowOff>116196</xdr:rowOff>
    </xdr:to>
    <xdr:sp macro="" textlink="">
      <xdr:nvSpPr>
        <xdr:cNvPr id="203" name="円/楕円 202"/>
        <xdr:cNvSpPr/>
      </xdr:nvSpPr>
      <xdr:spPr>
        <a:xfrm>
          <a:off x="1968500" y="133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132723</xdr:rowOff>
    </xdr:from>
    <xdr:ext cx="599010" cy="259045"/>
    <xdr:sp macro="" textlink="">
      <xdr:nvSpPr>
        <xdr:cNvPr id="204" name="テキスト ボックス 203"/>
        <xdr:cNvSpPr txBox="1"/>
      </xdr:nvSpPr>
      <xdr:spPr>
        <a:xfrm>
          <a:off x="1719794" y="1316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23885</xdr:rowOff>
    </xdr:from>
    <xdr:to>
      <xdr:col>1</xdr:col>
      <xdr:colOff>485775</xdr:colOff>
      <xdr:row>78</xdr:row>
      <xdr:rowOff>125485</xdr:rowOff>
    </xdr:to>
    <xdr:sp macro="" textlink="">
      <xdr:nvSpPr>
        <xdr:cNvPr id="205" name="円/楕円 204"/>
        <xdr:cNvSpPr/>
      </xdr:nvSpPr>
      <xdr:spPr>
        <a:xfrm>
          <a:off x="1079500" y="133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142012</xdr:rowOff>
    </xdr:from>
    <xdr:ext cx="599010" cy="259045"/>
    <xdr:sp macro="" textlink="">
      <xdr:nvSpPr>
        <xdr:cNvPr id="206" name="テキスト ボックス 205"/>
        <xdr:cNvSpPr txBox="1"/>
      </xdr:nvSpPr>
      <xdr:spPr>
        <a:xfrm>
          <a:off x="830794" y="131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46831</xdr:rowOff>
    </xdr:from>
    <xdr:to>
      <xdr:col>6</xdr:col>
      <xdr:colOff>511175</xdr:colOff>
      <xdr:row>99</xdr:row>
      <xdr:rowOff>47783</xdr:rowOff>
    </xdr:to>
    <xdr:cxnSp macro="">
      <xdr:nvCxnSpPr>
        <xdr:cNvPr id="236" name="直線コネクタ 235"/>
        <xdr:cNvCxnSpPr/>
      </xdr:nvCxnSpPr>
      <xdr:spPr>
        <a:xfrm flipV="1">
          <a:off x="3797300" y="17020381"/>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38240</xdr:rowOff>
    </xdr:from>
    <xdr:to>
      <xdr:col>5</xdr:col>
      <xdr:colOff>358775</xdr:colOff>
      <xdr:row>99</xdr:row>
      <xdr:rowOff>47783</xdr:rowOff>
    </xdr:to>
    <xdr:cxnSp macro="">
      <xdr:nvCxnSpPr>
        <xdr:cNvPr id="239" name="直線コネクタ 238"/>
        <xdr:cNvCxnSpPr/>
      </xdr:nvCxnSpPr>
      <xdr:spPr>
        <a:xfrm>
          <a:off x="2908300" y="17011790"/>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38240</xdr:rowOff>
    </xdr:from>
    <xdr:to>
      <xdr:col>4</xdr:col>
      <xdr:colOff>155575</xdr:colOff>
      <xdr:row>99</xdr:row>
      <xdr:rowOff>45689</xdr:rowOff>
    </xdr:to>
    <xdr:cxnSp macro="">
      <xdr:nvCxnSpPr>
        <xdr:cNvPr id="242" name="直線コネクタ 241"/>
        <xdr:cNvCxnSpPr/>
      </xdr:nvCxnSpPr>
      <xdr:spPr>
        <a:xfrm flipV="1">
          <a:off x="2019300" y="17011790"/>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35058</xdr:rowOff>
    </xdr:from>
    <xdr:to>
      <xdr:col>2</xdr:col>
      <xdr:colOff>638175</xdr:colOff>
      <xdr:row>99</xdr:row>
      <xdr:rowOff>45689</xdr:rowOff>
    </xdr:to>
    <xdr:cxnSp macro="">
      <xdr:nvCxnSpPr>
        <xdr:cNvPr id="245" name="直線コネクタ 244"/>
        <xdr:cNvCxnSpPr/>
      </xdr:nvCxnSpPr>
      <xdr:spPr>
        <a:xfrm>
          <a:off x="1130300" y="17008608"/>
          <a:ext cx="889000" cy="1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167481</xdr:rowOff>
    </xdr:from>
    <xdr:to>
      <xdr:col>6</xdr:col>
      <xdr:colOff>561975</xdr:colOff>
      <xdr:row>99</xdr:row>
      <xdr:rowOff>97631</xdr:rowOff>
    </xdr:to>
    <xdr:sp macro="" textlink="">
      <xdr:nvSpPr>
        <xdr:cNvPr id="255" name="円/楕円 254"/>
        <xdr:cNvSpPr/>
      </xdr:nvSpPr>
      <xdr:spPr>
        <a:xfrm>
          <a:off x="4584700" y="169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82408</xdr:rowOff>
    </xdr:from>
    <xdr:ext cx="534377" cy="259045"/>
    <xdr:sp macro="" textlink="">
      <xdr:nvSpPr>
        <xdr:cNvPr id="256" name="衛生費該当値テキスト"/>
        <xdr:cNvSpPr txBox="1"/>
      </xdr:nvSpPr>
      <xdr:spPr>
        <a:xfrm>
          <a:off x="4686300" y="168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168433</xdr:rowOff>
    </xdr:from>
    <xdr:to>
      <xdr:col>5</xdr:col>
      <xdr:colOff>409575</xdr:colOff>
      <xdr:row>99</xdr:row>
      <xdr:rowOff>98583</xdr:rowOff>
    </xdr:to>
    <xdr:sp macro="" textlink="">
      <xdr:nvSpPr>
        <xdr:cNvPr id="257" name="円/楕円 256"/>
        <xdr:cNvSpPr/>
      </xdr:nvSpPr>
      <xdr:spPr>
        <a:xfrm>
          <a:off x="3746500" y="169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89710</xdr:rowOff>
    </xdr:from>
    <xdr:ext cx="534377" cy="259045"/>
    <xdr:sp macro="" textlink="">
      <xdr:nvSpPr>
        <xdr:cNvPr id="258" name="テキスト ボックス 257"/>
        <xdr:cNvSpPr txBox="1"/>
      </xdr:nvSpPr>
      <xdr:spPr>
        <a:xfrm>
          <a:off x="3530111" y="1706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158890</xdr:rowOff>
    </xdr:from>
    <xdr:to>
      <xdr:col>4</xdr:col>
      <xdr:colOff>206375</xdr:colOff>
      <xdr:row>99</xdr:row>
      <xdr:rowOff>89040</xdr:rowOff>
    </xdr:to>
    <xdr:sp macro="" textlink="">
      <xdr:nvSpPr>
        <xdr:cNvPr id="259" name="円/楕円 258"/>
        <xdr:cNvSpPr/>
      </xdr:nvSpPr>
      <xdr:spPr>
        <a:xfrm>
          <a:off x="2857500" y="169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80167</xdr:rowOff>
    </xdr:from>
    <xdr:ext cx="534377" cy="259045"/>
    <xdr:sp macro="" textlink="">
      <xdr:nvSpPr>
        <xdr:cNvPr id="260" name="テキスト ボックス 259"/>
        <xdr:cNvSpPr txBox="1"/>
      </xdr:nvSpPr>
      <xdr:spPr>
        <a:xfrm>
          <a:off x="2641111" y="1705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166339</xdr:rowOff>
    </xdr:from>
    <xdr:to>
      <xdr:col>3</xdr:col>
      <xdr:colOff>3175</xdr:colOff>
      <xdr:row>99</xdr:row>
      <xdr:rowOff>96489</xdr:rowOff>
    </xdr:to>
    <xdr:sp macro="" textlink="">
      <xdr:nvSpPr>
        <xdr:cNvPr id="261" name="円/楕円 260"/>
        <xdr:cNvSpPr/>
      </xdr:nvSpPr>
      <xdr:spPr>
        <a:xfrm>
          <a:off x="1968500" y="169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87616</xdr:rowOff>
    </xdr:from>
    <xdr:ext cx="534377" cy="259045"/>
    <xdr:sp macro="" textlink="">
      <xdr:nvSpPr>
        <xdr:cNvPr id="262" name="テキスト ボックス 261"/>
        <xdr:cNvSpPr txBox="1"/>
      </xdr:nvSpPr>
      <xdr:spPr>
        <a:xfrm>
          <a:off x="1752111" y="1706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155708</xdr:rowOff>
    </xdr:from>
    <xdr:to>
      <xdr:col>1</xdr:col>
      <xdr:colOff>485775</xdr:colOff>
      <xdr:row>99</xdr:row>
      <xdr:rowOff>85858</xdr:rowOff>
    </xdr:to>
    <xdr:sp macro="" textlink="">
      <xdr:nvSpPr>
        <xdr:cNvPr id="263" name="円/楕円 262"/>
        <xdr:cNvSpPr/>
      </xdr:nvSpPr>
      <xdr:spPr>
        <a:xfrm>
          <a:off x="1079500" y="1695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76985</xdr:rowOff>
    </xdr:from>
    <xdr:ext cx="534377" cy="259045"/>
    <xdr:sp macro="" textlink="">
      <xdr:nvSpPr>
        <xdr:cNvPr id="264" name="テキスト ボックス 263"/>
        <xdr:cNvSpPr txBox="1"/>
      </xdr:nvSpPr>
      <xdr:spPr>
        <a:xfrm>
          <a:off x="863111" y="1705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44069</xdr:rowOff>
    </xdr:from>
    <xdr:to>
      <xdr:col>15</xdr:col>
      <xdr:colOff>180975</xdr:colOff>
      <xdr:row>37</xdr:row>
      <xdr:rowOff>16637</xdr:rowOff>
    </xdr:to>
    <xdr:cxnSp macro="">
      <xdr:nvCxnSpPr>
        <xdr:cNvPr id="293" name="直線コネクタ 292"/>
        <xdr:cNvCxnSpPr/>
      </xdr:nvCxnSpPr>
      <xdr:spPr>
        <a:xfrm flipV="1">
          <a:off x="9639300" y="6216269"/>
          <a:ext cx="8382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152654</xdr:rowOff>
    </xdr:from>
    <xdr:to>
      <xdr:col>14</xdr:col>
      <xdr:colOff>28575</xdr:colOff>
      <xdr:row>37</xdr:row>
      <xdr:rowOff>16637</xdr:rowOff>
    </xdr:to>
    <xdr:cxnSp macro="">
      <xdr:nvCxnSpPr>
        <xdr:cNvPr id="296" name="直線コネクタ 295"/>
        <xdr:cNvCxnSpPr/>
      </xdr:nvCxnSpPr>
      <xdr:spPr>
        <a:xfrm>
          <a:off x="8750300" y="6153404"/>
          <a:ext cx="8890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39116</xdr:rowOff>
    </xdr:from>
    <xdr:to>
      <xdr:col>12</xdr:col>
      <xdr:colOff>511175</xdr:colOff>
      <xdr:row>35</xdr:row>
      <xdr:rowOff>152654</xdr:rowOff>
    </xdr:to>
    <xdr:cxnSp macro="">
      <xdr:nvCxnSpPr>
        <xdr:cNvPr id="299" name="直線コネクタ 298"/>
        <xdr:cNvCxnSpPr/>
      </xdr:nvCxnSpPr>
      <xdr:spPr>
        <a:xfrm>
          <a:off x="7861300" y="6039866"/>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39116</xdr:rowOff>
    </xdr:from>
    <xdr:to>
      <xdr:col>11</xdr:col>
      <xdr:colOff>307975</xdr:colOff>
      <xdr:row>36</xdr:row>
      <xdr:rowOff>24638</xdr:rowOff>
    </xdr:to>
    <xdr:cxnSp macro="">
      <xdr:nvCxnSpPr>
        <xdr:cNvPr id="302" name="直線コネクタ 301"/>
        <xdr:cNvCxnSpPr/>
      </xdr:nvCxnSpPr>
      <xdr:spPr>
        <a:xfrm flipV="1">
          <a:off x="6972300" y="6039866"/>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164719</xdr:rowOff>
    </xdr:from>
    <xdr:to>
      <xdr:col>15</xdr:col>
      <xdr:colOff>231775</xdr:colOff>
      <xdr:row>36</xdr:row>
      <xdr:rowOff>94869</xdr:rowOff>
    </xdr:to>
    <xdr:sp macro="" textlink="">
      <xdr:nvSpPr>
        <xdr:cNvPr id="312" name="円/楕円 311"/>
        <xdr:cNvSpPr/>
      </xdr:nvSpPr>
      <xdr:spPr>
        <a:xfrm>
          <a:off x="104267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16146</xdr:rowOff>
    </xdr:from>
    <xdr:ext cx="469744" cy="259045"/>
    <xdr:sp macro="" textlink="">
      <xdr:nvSpPr>
        <xdr:cNvPr id="313" name="労働費該当値テキスト"/>
        <xdr:cNvSpPr txBox="1"/>
      </xdr:nvSpPr>
      <xdr:spPr>
        <a:xfrm>
          <a:off x="10528300" y="601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137287</xdr:rowOff>
    </xdr:from>
    <xdr:to>
      <xdr:col>14</xdr:col>
      <xdr:colOff>79375</xdr:colOff>
      <xdr:row>37</xdr:row>
      <xdr:rowOff>67437</xdr:rowOff>
    </xdr:to>
    <xdr:sp macro="" textlink="">
      <xdr:nvSpPr>
        <xdr:cNvPr id="314" name="円/楕円 313"/>
        <xdr:cNvSpPr/>
      </xdr:nvSpPr>
      <xdr:spPr>
        <a:xfrm>
          <a:off x="9588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83964</xdr:rowOff>
    </xdr:from>
    <xdr:ext cx="469744" cy="259045"/>
    <xdr:sp macro="" textlink="">
      <xdr:nvSpPr>
        <xdr:cNvPr id="315" name="テキスト ボックス 314"/>
        <xdr:cNvSpPr txBox="1"/>
      </xdr:nvSpPr>
      <xdr:spPr>
        <a:xfrm>
          <a:off x="9404427" y="608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101854</xdr:rowOff>
    </xdr:from>
    <xdr:to>
      <xdr:col>12</xdr:col>
      <xdr:colOff>561975</xdr:colOff>
      <xdr:row>36</xdr:row>
      <xdr:rowOff>32004</xdr:rowOff>
    </xdr:to>
    <xdr:sp macro="" textlink="">
      <xdr:nvSpPr>
        <xdr:cNvPr id="316" name="円/楕円 315"/>
        <xdr:cNvSpPr/>
      </xdr:nvSpPr>
      <xdr:spPr>
        <a:xfrm>
          <a:off x="8699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48531</xdr:rowOff>
    </xdr:from>
    <xdr:ext cx="469744" cy="259045"/>
    <xdr:sp macro="" textlink="">
      <xdr:nvSpPr>
        <xdr:cNvPr id="317" name="テキスト ボックス 316"/>
        <xdr:cNvSpPr txBox="1"/>
      </xdr:nvSpPr>
      <xdr:spPr>
        <a:xfrm>
          <a:off x="8515427"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159766</xdr:rowOff>
    </xdr:from>
    <xdr:to>
      <xdr:col>11</xdr:col>
      <xdr:colOff>358775</xdr:colOff>
      <xdr:row>35</xdr:row>
      <xdr:rowOff>89916</xdr:rowOff>
    </xdr:to>
    <xdr:sp macro="" textlink="">
      <xdr:nvSpPr>
        <xdr:cNvPr id="318" name="円/楕円 317"/>
        <xdr:cNvSpPr/>
      </xdr:nvSpPr>
      <xdr:spPr>
        <a:xfrm>
          <a:off x="7810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106443</xdr:rowOff>
    </xdr:from>
    <xdr:ext cx="469744" cy="259045"/>
    <xdr:sp macro="" textlink="">
      <xdr:nvSpPr>
        <xdr:cNvPr id="319" name="テキスト ボックス 318"/>
        <xdr:cNvSpPr txBox="1"/>
      </xdr:nvSpPr>
      <xdr:spPr>
        <a:xfrm>
          <a:off x="7626427"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145288</xdr:rowOff>
    </xdr:from>
    <xdr:to>
      <xdr:col>10</xdr:col>
      <xdr:colOff>155575</xdr:colOff>
      <xdr:row>36</xdr:row>
      <xdr:rowOff>75438</xdr:rowOff>
    </xdr:to>
    <xdr:sp macro="" textlink="">
      <xdr:nvSpPr>
        <xdr:cNvPr id="320" name="円/楕円 319"/>
        <xdr:cNvSpPr/>
      </xdr:nvSpPr>
      <xdr:spPr>
        <a:xfrm>
          <a:off x="6921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91965</xdr:rowOff>
    </xdr:from>
    <xdr:ext cx="469744" cy="259045"/>
    <xdr:sp macro="" textlink="">
      <xdr:nvSpPr>
        <xdr:cNvPr id="321" name="テキスト ボックス 320"/>
        <xdr:cNvSpPr txBox="1"/>
      </xdr:nvSpPr>
      <xdr:spPr>
        <a:xfrm>
          <a:off x="6737427" y="592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127012</xdr:rowOff>
    </xdr:from>
    <xdr:to>
      <xdr:col>15</xdr:col>
      <xdr:colOff>180975</xdr:colOff>
      <xdr:row>53</xdr:row>
      <xdr:rowOff>76359</xdr:rowOff>
    </xdr:to>
    <xdr:cxnSp macro="">
      <xdr:nvCxnSpPr>
        <xdr:cNvPr id="350" name="直線コネクタ 349"/>
        <xdr:cNvCxnSpPr/>
      </xdr:nvCxnSpPr>
      <xdr:spPr>
        <a:xfrm flipV="1">
          <a:off x="9639300" y="9042412"/>
          <a:ext cx="838200" cy="1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76359</xdr:rowOff>
    </xdr:from>
    <xdr:to>
      <xdr:col>14</xdr:col>
      <xdr:colOff>28575</xdr:colOff>
      <xdr:row>55</xdr:row>
      <xdr:rowOff>52203</xdr:rowOff>
    </xdr:to>
    <xdr:cxnSp macro="">
      <xdr:nvCxnSpPr>
        <xdr:cNvPr id="353" name="直線コネクタ 352"/>
        <xdr:cNvCxnSpPr/>
      </xdr:nvCxnSpPr>
      <xdr:spPr>
        <a:xfrm flipV="1">
          <a:off x="8750300" y="9163209"/>
          <a:ext cx="889000" cy="3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52203</xdr:rowOff>
    </xdr:from>
    <xdr:to>
      <xdr:col>12</xdr:col>
      <xdr:colOff>511175</xdr:colOff>
      <xdr:row>55</xdr:row>
      <xdr:rowOff>109639</xdr:rowOff>
    </xdr:to>
    <xdr:cxnSp macro="">
      <xdr:nvCxnSpPr>
        <xdr:cNvPr id="356" name="直線コネクタ 355"/>
        <xdr:cNvCxnSpPr/>
      </xdr:nvCxnSpPr>
      <xdr:spPr>
        <a:xfrm flipV="1">
          <a:off x="7861300" y="9481953"/>
          <a:ext cx="889000" cy="5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134842</xdr:rowOff>
    </xdr:from>
    <xdr:to>
      <xdr:col>11</xdr:col>
      <xdr:colOff>307975</xdr:colOff>
      <xdr:row>55</xdr:row>
      <xdr:rowOff>109639</xdr:rowOff>
    </xdr:to>
    <xdr:cxnSp macro="">
      <xdr:nvCxnSpPr>
        <xdr:cNvPr id="359" name="直線コネクタ 358"/>
        <xdr:cNvCxnSpPr/>
      </xdr:nvCxnSpPr>
      <xdr:spPr>
        <a:xfrm>
          <a:off x="6972300" y="9393142"/>
          <a:ext cx="889000" cy="1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76212</xdr:rowOff>
    </xdr:from>
    <xdr:to>
      <xdr:col>15</xdr:col>
      <xdr:colOff>231775</xdr:colOff>
      <xdr:row>53</xdr:row>
      <xdr:rowOff>6362</xdr:rowOff>
    </xdr:to>
    <xdr:sp macro="" textlink="">
      <xdr:nvSpPr>
        <xdr:cNvPr id="369" name="円/楕円 368"/>
        <xdr:cNvSpPr/>
      </xdr:nvSpPr>
      <xdr:spPr>
        <a:xfrm>
          <a:off x="10426700" y="89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99089</xdr:rowOff>
    </xdr:from>
    <xdr:ext cx="534377" cy="259045"/>
    <xdr:sp macro="" textlink="">
      <xdr:nvSpPr>
        <xdr:cNvPr id="370" name="農林水産業費該当値テキスト"/>
        <xdr:cNvSpPr txBox="1"/>
      </xdr:nvSpPr>
      <xdr:spPr>
        <a:xfrm>
          <a:off x="10528300" y="88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58,666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25559</xdr:rowOff>
    </xdr:from>
    <xdr:to>
      <xdr:col>14</xdr:col>
      <xdr:colOff>79375</xdr:colOff>
      <xdr:row>53</xdr:row>
      <xdr:rowOff>127159</xdr:rowOff>
    </xdr:to>
    <xdr:sp macro="" textlink="">
      <xdr:nvSpPr>
        <xdr:cNvPr id="371" name="円/楕円 370"/>
        <xdr:cNvSpPr/>
      </xdr:nvSpPr>
      <xdr:spPr>
        <a:xfrm>
          <a:off x="9588500" y="91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143686</xdr:rowOff>
    </xdr:from>
    <xdr:ext cx="534377" cy="259045"/>
    <xdr:sp macro="" textlink="">
      <xdr:nvSpPr>
        <xdr:cNvPr id="372" name="テキスト ボックス 371"/>
        <xdr:cNvSpPr txBox="1"/>
      </xdr:nvSpPr>
      <xdr:spPr>
        <a:xfrm>
          <a:off x="9372111" y="888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1403</xdr:rowOff>
    </xdr:from>
    <xdr:to>
      <xdr:col>12</xdr:col>
      <xdr:colOff>561975</xdr:colOff>
      <xdr:row>55</xdr:row>
      <xdr:rowOff>103003</xdr:rowOff>
    </xdr:to>
    <xdr:sp macro="" textlink="">
      <xdr:nvSpPr>
        <xdr:cNvPr id="373" name="円/楕円 372"/>
        <xdr:cNvSpPr/>
      </xdr:nvSpPr>
      <xdr:spPr>
        <a:xfrm>
          <a:off x="8699500" y="94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119530</xdr:rowOff>
    </xdr:from>
    <xdr:ext cx="534377" cy="259045"/>
    <xdr:sp macro="" textlink="">
      <xdr:nvSpPr>
        <xdr:cNvPr id="374" name="テキスト ボックス 373"/>
        <xdr:cNvSpPr txBox="1"/>
      </xdr:nvSpPr>
      <xdr:spPr>
        <a:xfrm>
          <a:off x="8483111" y="92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58839</xdr:rowOff>
    </xdr:from>
    <xdr:to>
      <xdr:col>11</xdr:col>
      <xdr:colOff>358775</xdr:colOff>
      <xdr:row>55</xdr:row>
      <xdr:rowOff>160439</xdr:rowOff>
    </xdr:to>
    <xdr:sp macro="" textlink="">
      <xdr:nvSpPr>
        <xdr:cNvPr id="375" name="円/楕円 374"/>
        <xdr:cNvSpPr/>
      </xdr:nvSpPr>
      <xdr:spPr>
        <a:xfrm>
          <a:off x="7810500" y="94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5516</xdr:rowOff>
    </xdr:from>
    <xdr:ext cx="534377" cy="259045"/>
    <xdr:sp macro="" textlink="">
      <xdr:nvSpPr>
        <xdr:cNvPr id="376" name="テキスト ボックス 375"/>
        <xdr:cNvSpPr txBox="1"/>
      </xdr:nvSpPr>
      <xdr:spPr>
        <a:xfrm>
          <a:off x="7594111" y="92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32,578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84042</xdr:rowOff>
    </xdr:from>
    <xdr:to>
      <xdr:col>10</xdr:col>
      <xdr:colOff>155575</xdr:colOff>
      <xdr:row>55</xdr:row>
      <xdr:rowOff>14192</xdr:rowOff>
    </xdr:to>
    <xdr:sp macro="" textlink="">
      <xdr:nvSpPr>
        <xdr:cNvPr id="377" name="円/楕円 376"/>
        <xdr:cNvSpPr/>
      </xdr:nvSpPr>
      <xdr:spPr>
        <a:xfrm>
          <a:off x="6921500" y="93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30719</xdr:rowOff>
    </xdr:from>
    <xdr:ext cx="534377" cy="259045"/>
    <xdr:sp macro="" textlink="">
      <xdr:nvSpPr>
        <xdr:cNvPr id="378" name="テキスト ボックス 377"/>
        <xdr:cNvSpPr txBox="1"/>
      </xdr:nvSpPr>
      <xdr:spPr>
        <a:xfrm>
          <a:off x="6705111" y="91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142253</xdr:rowOff>
    </xdr:from>
    <xdr:to>
      <xdr:col>15</xdr:col>
      <xdr:colOff>180975</xdr:colOff>
      <xdr:row>76</xdr:row>
      <xdr:rowOff>67311</xdr:rowOff>
    </xdr:to>
    <xdr:cxnSp macro="">
      <xdr:nvCxnSpPr>
        <xdr:cNvPr id="407" name="直線コネクタ 406"/>
        <xdr:cNvCxnSpPr/>
      </xdr:nvCxnSpPr>
      <xdr:spPr>
        <a:xfrm>
          <a:off x="9639300" y="13001003"/>
          <a:ext cx="838200" cy="9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142253</xdr:rowOff>
    </xdr:from>
    <xdr:to>
      <xdr:col>14</xdr:col>
      <xdr:colOff>28575</xdr:colOff>
      <xdr:row>75</xdr:row>
      <xdr:rowOff>170332</xdr:rowOff>
    </xdr:to>
    <xdr:cxnSp macro="">
      <xdr:nvCxnSpPr>
        <xdr:cNvPr id="410" name="直線コネクタ 409"/>
        <xdr:cNvCxnSpPr/>
      </xdr:nvCxnSpPr>
      <xdr:spPr>
        <a:xfrm flipV="1">
          <a:off x="8750300" y="13001003"/>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127927</xdr:rowOff>
    </xdr:from>
    <xdr:to>
      <xdr:col>12</xdr:col>
      <xdr:colOff>511175</xdr:colOff>
      <xdr:row>75</xdr:row>
      <xdr:rowOff>170332</xdr:rowOff>
    </xdr:to>
    <xdr:cxnSp macro="">
      <xdr:nvCxnSpPr>
        <xdr:cNvPr id="413" name="直線コネクタ 412"/>
        <xdr:cNvCxnSpPr/>
      </xdr:nvCxnSpPr>
      <xdr:spPr>
        <a:xfrm>
          <a:off x="7861300" y="12300877"/>
          <a:ext cx="889000" cy="7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127927</xdr:rowOff>
    </xdr:from>
    <xdr:to>
      <xdr:col>11</xdr:col>
      <xdr:colOff>307975</xdr:colOff>
      <xdr:row>76</xdr:row>
      <xdr:rowOff>60871</xdr:rowOff>
    </xdr:to>
    <xdr:cxnSp macro="">
      <xdr:nvCxnSpPr>
        <xdr:cNvPr id="416" name="直線コネクタ 415"/>
        <xdr:cNvCxnSpPr/>
      </xdr:nvCxnSpPr>
      <xdr:spPr>
        <a:xfrm flipV="1">
          <a:off x="6972300" y="12300877"/>
          <a:ext cx="889000" cy="79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16511</xdr:rowOff>
    </xdr:from>
    <xdr:to>
      <xdr:col>15</xdr:col>
      <xdr:colOff>231775</xdr:colOff>
      <xdr:row>76</xdr:row>
      <xdr:rowOff>118111</xdr:rowOff>
    </xdr:to>
    <xdr:sp macro="" textlink="">
      <xdr:nvSpPr>
        <xdr:cNvPr id="426" name="円/楕円 425"/>
        <xdr:cNvSpPr/>
      </xdr:nvSpPr>
      <xdr:spPr>
        <a:xfrm>
          <a:off x="10426700" y="130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39387</xdr:rowOff>
    </xdr:from>
    <xdr:ext cx="534377" cy="259045"/>
    <xdr:sp macro="" textlink="">
      <xdr:nvSpPr>
        <xdr:cNvPr id="427" name="商工費該当値テキスト"/>
        <xdr:cNvSpPr txBox="1"/>
      </xdr:nvSpPr>
      <xdr:spPr>
        <a:xfrm>
          <a:off x="10528300" y="128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91453</xdr:rowOff>
    </xdr:from>
    <xdr:to>
      <xdr:col>14</xdr:col>
      <xdr:colOff>79375</xdr:colOff>
      <xdr:row>76</xdr:row>
      <xdr:rowOff>21602</xdr:rowOff>
    </xdr:to>
    <xdr:sp macro="" textlink="">
      <xdr:nvSpPr>
        <xdr:cNvPr id="428" name="円/楕円 427"/>
        <xdr:cNvSpPr/>
      </xdr:nvSpPr>
      <xdr:spPr>
        <a:xfrm>
          <a:off x="9588500" y="129502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38130</xdr:rowOff>
    </xdr:from>
    <xdr:ext cx="534377" cy="259045"/>
    <xdr:sp macro="" textlink="">
      <xdr:nvSpPr>
        <xdr:cNvPr id="429" name="テキスト ボックス 428"/>
        <xdr:cNvSpPr txBox="1"/>
      </xdr:nvSpPr>
      <xdr:spPr>
        <a:xfrm>
          <a:off x="9372111" y="127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119532</xdr:rowOff>
    </xdr:from>
    <xdr:to>
      <xdr:col>12</xdr:col>
      <xdr:colOff>561975</xdr:colOff>
      <xdr:row>76</xdr:row>
      <xdr:rowOff>49682</xdr:rowOff>
    </xdr:to>
    <xdr:sp macro="" textlink="">
      <xdr:nvSpPr>
        <xdr:cNvPr id="430" name="円/楕円 429"/>
        <xdr:cNvSpPr/>
      </xdr:nvSpPr>
      <xdr:spPr>
        <a:xfrm>
          <a:off x="8699500" y="129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66209</xdr:rowOff>
    </xdr:from>
    <xdr:ext cx="534377" cy="259045"/>
    <xdr:sp macro="" textlink="">
      <xdr:nvSpPr>
        <xdr:cNvPr id="431" name="テキスト ボックス 430"/>
        <xdr:cNvSpPr txBox="1"/>
      </xdr:nvSpPr>
      <xdr:spPr>
        <a:xfrm>
          <a:off x="8483111" y="127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14,696</a:t>
          </a:r>
          <a:endParaRPr kumimoji="1" lang="ja-JP" altLang="en-US" sz="1000" b="1">
            <a:solidFill>
              <a:srgbClr val="FF0000"/>
            </a:solidFill>
            <a:latin typeface="ＭＳ Ｐゴシック"/>
          </a:endParaRPr>
        </a:p>
      </xdr:txBody>
    </xdr:sp>
    <xdr:clientData/>
  </xdr:oneCellAnchor>
  <xdr:twoCellAnchor>
    <xdr:from>
      <xdr:col>11</xdr:col>
      <xdr:colOff>257175</xdr:colOff>
      <xdr:row>71</xdr:row>
      <xdr:rowOff>77127</xdr:rowOff>
    </xdr:from>
    <xdr:to>
      <xdr:col>11</xdr:col>
      <xdr:colOff>358775</xdr:colOff>
      <xdr:row>72</xdr:row>
      <xdr:rowOff>7277</xdr:rowOff>
    </xdr:to>
    <xdr:sp macro="" textlink="">
      <xdr:nvSpPr>
        <xdr:cNvPr id="432" name="円/楕円 431"/>
        <xdr:cNvSpPr/>
      </xdr:nvSpPr>
      <xdr:spPr>
        <a:xfrm>
          <a:off x="7810500" y="122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23804</xdr:rowOff>
    </xdr:from>
    <xdr:ext cx="534377" cy="259045"/>
    <xdr:sp macro="" textlink="">
      <xdr:nvSpPr>
        <xdr:cNvPr id="433" name="テキスト ボックス 432"/>
        <xdr:cNvSpPr txBox="1"/>
      </xdr:nvSpPr>
      <xdr:spPr>
        <a:xfrm>
          <a:off x="7594111" y="1202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10071</xdr:rowOff>
    </xdr:from>
    <xdr:to>
      <xdr:col>10</xdr:col>
      <xdr:colOff>155575</xdr:colOff>
      <xdr:row>76</xdr:row>
      <xdr:rowOff>111671</xdr:rowOff>
    </xdr:to>
    <xdr:sp macro="" textlink="">
      <xdr:nvSpPr>
        <xdr:cNvPr id="434" name="円/楕円 433"/>
        <xdr:cNvSpPr/>
      </xdr:nvSpPr>
      <xdr:spPr>
        <a:xfrm>
          <a:off x="6921500" y="130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128198</xdr:rowOff>
    </xdr:from>
    <xdr:ext cx="534377" cy="259045"/>
    <xdr:sp macro="" textlink="">
      <xdr:nvSpPr>
        <xdr:cNvPr id="435" name="テキスト ボックス 434"/>
        <xdr:cNvSpPr txBox="1"/>
      </xdr:nvSpPr>
      <xdr:spPr>
        <a:xfrm>
          <a:off x="6705111" y="128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100107</xdr:rowOff>
    </xdr:from>
    <xdr:to>
      <xdr:col>15</xdr:col>
      <xdr:colOff>180975</xdr:colOff>
      <xdr:row>93</xdr:row>
      <xdr:rowOff>123287</xdr:rowOff>
    </xdr:to>
    <xdr:cxnSp macro="">
      <xdr:nvCxnSpPr>
        <xdr:cNvPr id="463" name="直線コネクタ 462"/>
        <xdr:cNvCxnSpPr/>
      </xdr:nvCxnSpPr>
      <xdr:spPr>
        <a:xfrm flipV="1">
          <a:off x="9639300" y="16044957"/>
          <a:ext cx="8382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123287</xdr:rowOff>
    </xdr:from>
    <xdr:to>
      <xdr:col>14</xdr:col>
      <xdr:colOff>28575</xdr:colOff>
      <xdr:row>93</xdr:row>
      <xdr:rowOff>161097</xdr:rowOff>
    </xdr:to>
    <xdr:cxnSp macro="">
      <xdr:nvCxnSpPr>
        <xdr:cNvPr id="466" name="直線コネクタ 465"/>
        <xdr:cNvCxnSpPr/>
      </xdr:nvCxnSpPr>
      <xdr:spPr>
        <a:xfrm flipV="1">
          <a:off x="8750300" y="16068137"/>
          <a:ext cx="889000" cy="3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161097</xdr:rowOff>
    </xdr:from>
    <xdr:to>
      <xdr:col>12</xdr:col>
      <xdr:colOff>511175</xdr:colOff>
      <xdr:row>94</xdr:row>
      <xdr:rowOff>156366</xdr:rowOff>
    </xdr:to>
    <xdr:cxnSp macro="">
      <xdr:nvCxnSpPr>
        <xdr:cNvPr id="469" name="直線コネクタ 468"/>
        <xdr:cNvCxnSpPr/>
      </xdr:nvCxnSpPr>
      <xdr:spPr>
        <a:xfrm flipV="1">
          <a:off x="7861300" y="16105947"/>
          <a:ext cx="889000" cy="1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9009</xdr:rowOff>
    </xdr:from>
    <xdr:to>
      <xdr:col>11</xdr:col>
      <xdr:colOff>307975</xdr:colOff>
      <xdr:row>94</xdr:row>
      <xdr:rowOff>156366</xdr:rowOff>
    </xdr:to>
    <xdr:cxnSp macro="">
      <xdr:nvCxnSpPr>
        <xdr:cNvPr id="472" name="直線コネクタ 471"/>
        <xdr:cNvCxnSpPr/>
      </xdr:nvCxnSpPr>
      <xdr:spPr>
        <a:xfrm>
          <a:off x="6972300" y="15953859"/>
          <a:ext cx="889000" cy="3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6" name="テキスト ボックス 475"/>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49307</xdr:rowOff>
    </xdr:from>
    <xdr:to>
      <xdr:col>15</xdr:col>
      <xdr:colOff>231775</xdr:colOff>
      <xdr:row>93</xdr:row>
      <xdr:rowOff>150907</xdr:rowOff>
    </xdr:to>
    <xdr:sp macro="" textlink="">
      <xdr:nvSpPr>
        <xdr:cNvPr id="482" name="円/楕円 481"/>
        <xdr:cNvSpPr/>
      </xdr:nvSpPr>
      <xdr:spPr>
        <a:xfrm>
          <a:off x="10426700" y="159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72184</xdr:rowOff>
    </xdr:from>
    <xdr:ext cx="534377" cy="259045"/>
    <xdr:sp macro="" textlink="">
      <xdr:nvSpPr>
        <xdr:cNvPr id="483" name="土木費該当値テキスト"/>
        <xdr:cNvSpPr txBox="1"/>
      </xdr:nvSpPr>
      <xdr:spPr>
        <a:xfrm>
          <a:off x="10528300" y="158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59,232</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72487</xdr:rowOff>
    </xdr:from>
    <xdr:to>
      <xdr:col>14</xdr:col>
      <xdr:colOff>79375</xdr:colOff>
      <xdr:row>94</xdr:row>
      <xdr:rowOff>2637</xdr:rowOff>
    </xdr:to>
    <xdr:sp macro="" textlink="">
      <xdr:nvSpPr>
        <xdr:cNvPr id="484" name="円/楕円 483"/>
        <xdr:cNvSpPr/>
      </xdr:nvSpPr>
      <xdr:spPr>
        <a:xfrm>
          <a:off x="9588500" y="160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19164</xdr:rowOff>
    </xdr:from>
    <xdr:ext cx="534377" cy="259045"/>
    <xdr:sp macro="" textlink="">
      <xdr:nvSpPr>
        <xdr:cNvPr id="485" name="テキスト ボックス 484"/>
        <xdr:cNvSpPr txBox="1"/>
      </xdr:nvSpPr>
      <xdr:spPr>
        <a:xfrm>
          <a:off x="9372111" y="1579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110297</xdr:rowOff>
    </xdr:from>
    <xdr:to>
      <xdr:col>12</xdr:col>
      <xdr:colOff>561975</xdr:colOff>
      <xdr:row>94</xdr:row>
      <xdr:rowOff>40447</xdr:rowOff>
    </xdr:to>
    <xdr:sp macro="" textlink="">
      <xdr:nvSpPr>
        <xdr:cNvPr id="486" name="円/楕円 485"/>
        <xdr:cNvSpPr/>
      </xdr:nvSpPr>
      <xdr:spPr>
        <a:xfrm>
          <a:off x="8699500" y="160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56974</xdr:rowOff>
    </xdr:from>
    <xdr:ext cx="534377" cy="259045"/>
    <xdr:sp macro="" textlink="">
      <xdr:nvSpPr>
        <xdr:cNvPr id="487" name="テキスト ボックス 486"/>
        <xdr:cNvSpPr txBox="1"/>
      </xdr:nvSpPr>
      <xdr:spPr>
        <a:xfrm>
          <a:off x="8483111" y="158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56,564</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105566</xdr:rowOff>
    </xdr:from>
    <xdr:to>
      <xdr:col>11</xdr:col>
      <xdr:colOff>358775</xdr:colOff>
      <xdr:row>95</xdr:row>
      <xdr:rowOff>35716</xdr:rowOff>
    </xdr:to>
    <xdr:sp macro="" textlink="">
      <xdr:nvSpPr>
        <xdr:cNvPr id="488" name="円/楕円 487"/>
        <xdr:cNvSpPr/>
      </xdr:nvSpPr>
      <xdr:spPr>
        <a:xfrm>
          <a:off x="7810500" y="1622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52243</xdr:rowOff>
    </xdr:from>
    <xdr:ext cx="534377" cy="259045"/>
    <xdr:sp macro="" textlink="">
      <xdr:nvSpPr>
        <xdr:cNvPr id="489" name="テキスト ボックス 488"/>
        <xdr:cNvSpPr txBox="1"/>
      </xdr:nvSpPr>
      <xdr:spPr>
        <a:xfrm>
          <a:off x="7594111" y="1599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49,271</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129659</xdr:rowOff>
    </xdr:from>
    <xdr:to>
      <xdr:col>10</xdr:col>
      <xdr:colOff>155575</xdr:colOff>
      <xdr:row>93</xdr:row>
      <xdr:rowOff>59809</xdr:rowOff>
    </xdr:to>
    <xdr:sp macro="" textlink="">
      <xdr:nvSpPr>
        <xdr:cNvPr id="490" name="円/楕円 489"/>
        <xdr:cNvSpPr/>
      </xdr:nvSpPr>
      <xdr:spPr>
        <a:xfrm>
          <a:off x="6921500" y="159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76336</xdr:rowOff>
    </xdr:from>
    <xdr:ext cx="534377" cy="259045"/>
    <xdr:sp macro="" textlink="">
      <xdr:nvSpPr>
        <xdr:cNvPr id="491" name="テキスト ボックス 490"/>
        <xdr:cNvSpPr txBox="1"/>
      </xdr:nvSpPr>
      <xdr:spPr>
        <a:xfrm>
          <a:off x="6705111" y="156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124155</xdr:rowOff>
    </xdr:from>
    <xdr:to>
      <xdr:col>23</xdr:col>
      <xdr:colOff>517525</xdr:colOff>
      <xdr:row>36</xdr:row>
      <xdr:rowOff>13818</xdr:rowOff>
    </xdr:to>
    <xdr:cxnSp macro="">
      <xdr:nvCxnSpPr>
        <xdr:cNvPr id="521" name="直線コネクタ 520"/>
        <xdr:cNvCxnSpPr/>
      </xdr:nvCxnSpPr>
      <xdr:spPr>
        <a:xfrm>
          <a:off x="15481300" y="5953455"/>
          <a:ext cx="838200" cy="2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23838</xdr:rowOff>
    </xdr:from>
    <xdr:to>
      <xdr:col>22</xdr:col>
      <xdr:colOff>365125</xdr:colOff>
      <xdr:row>34</xdr:row>
      <xdr:rowOff>124155</xdr:rowOff>
    </xdr:to>
    <xdr:cxnSp macro="">
      <xdr:nvCxnSpPr>
        <xdr:cNvPr id="524" name="直線コネクタ 523"/>
        <xdr:cNvCxnSpPr/>
      </xdr:nvCxnSpPr>
      <xdr:spPr>
        <a:xfrm>
          <a:off x="14592300" y="5681688"/>
          <a:ext cx="889000" cy="27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23838</xdr:rowOff>
    </xdr:from>
    <xdr:to>
      <xdr:col>21</xdr:col>
      <xdr:colOff>161925</xdr:colOff>
      <xdr:row>35</xdr:row>
      <xdr:rowOff>167513</xdr:rowOff>
    </xdr:to>
    <xdr:cxnSp macro="">
      <xdr:nvCxnSpPr>
        <xdr:cNvPr id="527" name="直線コネクタ 526"/>
        <xdr:cNvCxnSpPr/>
      </xdr:nvCxnSpPr>
      <xdr:spPr>
        <a:xfrm flipV="1">
          <a:off x="13703300" y="5681688"/>
          <a:ext cx="889000" cy="48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167513</xdr:rowOff>
    </xdr:from>
    <xdr:to>
      <xdr:col>19</xdr:col>
      <xdr:colOff>644525</xdr:colOff>
      <xdr:row>36</xdr:row>
      <xdr:rowOff>74473</xdr:rowOff>
    </xdr:to>
    <xdr:cxnSp macro="">
      <xdr:nvCxnSpPr>
        <xdr:cNvPr id="530" name="直線コネクタ 529"/>
        <xdr:cNvCxnSpPr/>
      </xdr:nvCxnSpPr>
      <xdr:spPr>
        <a:xfrm flipV="1">
          <a:off x="12814300" y="6168263"/>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134468</xdr:rowOff>
    </xdr:from>
    <xdr:to>
      <xdr:col>23</xdr:col>
      <xdr:colOff>568325</xdr:colOff>
      <xdr:row>36</xdr:row>
      <xdr:rowOff>64618</xdr:rowOff>
    </xdr:to>
    <xdr:sp macro="" textlink="">
      <xdr:nvSpPr>
        <xdr:cNvPr id="540" name="円/楕円 539"/>
        <xdr:cNvSpPr/>
      </xdr:nvSpPr>
      <xdr:spPr>
        <a:xfrm>
          <a:off x="16268700" y="61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157345</xdr:rowOff>
    </xdr:from>
    <xdr:ext cx="534377" cy="259045"/>
    <xdr:sp macro="" textlink="">
      <xdr:nvSpPr>
        <xdr:cNvPr id="541" name="消防費該当値テキスト"/>
        <xdr:cNvSpPr txBox="1"/>
      </xdr:nvSpPr>
      <xdr:spPr>
        <a:xfrm>
          <a:off x="16370300" y="598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24,304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73355</xdr:rowOff>
    </xdr:from>
    <xdr:to>
      <xdr:col>22</xdr:col>
      <xdr:colOff>415925</xdr:colOff>
      <xdr:row>35</xdr:row>
      <xdr:rowOff>3505</xdr:rowOff>
    </xdr:to>
    <xdr:sp macro="" textlink="">
      <xdr:nvSpPr>
        <xdr:cNvPr id="542" name="円/楕円 541"/>
        <xdr:cNvSpPr/>
      </xdr:nvSpPr>
      <xdr:spPr>
        <a:xfrm>
          <a:off x="15430500" y="59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20032</xdr:rowOff>
    </xdr:from>
    <xdr:ext cx="534377" cy="259045"/>
    <xdr:sp macro="" textlink="">
      <xdr:nvSpPr>
        <xdr:cNvPr id="543" name="テキスト ボックス 542"/>
        <xdr:cNvSpPr txBox="1"/>
      </xdr:nvSpPr>
      <xdr:spPr>
        <a:xfrm>
          <a:off x="15214111" y="56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30,408</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144488</xdr:rowOff>
    </xdr:from>
    <xdr:to>
      <xdr:col>21</xdr:col>
      <xdr:colOff>212725</xdr:colOff>
      <xdr:row>33</xdr:row>
      <xdr:rowOff>74638</xdr:rowOff>
    </xdr:to>
    <xdr:sp macro="" textlink="">
      <xdr:nvSpPr>
        <xdr:cNvPr id="544" name="円/楕円 543"/>
        <xdr:cNvSpPr/>
      </xdr:nvSpPr>
      <xdr:spPr>
        <a:xfrm>
          <a:off x="14541500" y="56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91165</xdr:rowOff>
    </xdr:from>
    <xdr:ext cx="534377" cy="259045"/>
    <xdr:sp macro="" textlink="">
      <xdr:nvSpPr>
        <xdr:cNvPr id="545" name="テキスト ボックス 544"/>
        <xdr:cNvSpPr txBox="1"/>
      </xdr:nvSpPr>
      <xdr:spPr>
        <a:xfrm>
          <a:off x="14325111" y="540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116713</xdr:rowOff>
    </xdr:from>
    <xdr:to>
      <xdr:col>20</xdr:col>
      <xdr:colOff>9525</xdr:colOff>
      <xdr:row>36</xdr:row>
      <xdr:rowOff>46863</xdr:rowOff>
    </xdr:to>
    <xdr:sp macro="" textlink="">
      <xdr:nvSpPr>
        <xdr:cNvPr id="546" name="円/楕円 545"/>
        <xdr:cNvSpPr/>
      </xdr:nvSpPr>
      <xdr:spPr>
        <a:xfrm>
          <a:off x="136525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63390</xdr:rowOff>
    </xdr:from>
    <xdr:ext cx="534377" cy="259045"/>
    <xdr:sp macro="" textlink="">
      <xdr:nvSpPr>
        <xdr:cNvPr id="547" name="テキスト ボックス 546"/>
        <xdr:cNvSpPr txBox="1"/>
      </xdr:nvSpPr>
      <xdr:spPr>
        <a:xfrm>
          <a:off x="13436111" y="589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23673</xdr:rowOff>
    </xdr:from>
    <xdr:to>
      <xdr:col>18</xdr:col>
      <xdr:colOff>492125</xdr:colOff>
      <xdr:row>36</xdr:row>
      <xdr:rowOff>125273</xdr:rowOff>
    </xdr:to>
    <xdr:sp macro="" textlink="">
      <xdr:nvSpPr>
        <xdr:cNvPr id="548" name="円/楕円 547"/>
        <xdr:cNvSpPr/>
      </xdr:nvSpPr>
      <xdr:spPr>
        <a:xfrm>
          <a:off x="12763500" y="61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141800</xdr:rowOff>
    </xdr:from>
    <xdr:ext cx="534377" cy="259045"/>
    <xdr:sp macro="" textlink="">
      <xdr:nvSpPr>
        <xdr:cNvPr id="549" name="テキスト ボックス 548"/>
        <xdr:cNvSpPr txBox="1"/>
      </xdr:nvSpPr>
      <xdr:spPr>
        <a:xfrm>
          <a:off x="12547111" y="59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21073</xdr:rowOff>
    </xdr:from>
    <xdr:to>
      <xdr:col>23</xdr:col>
      <xdr:colOff>517525</xdr:colOff>
      <xdr:row>54</xdr:row>
      <xdr:rowOff>146966</xdr:rowOff>
    </xdr:to>
    <xdr:cxnSp macro="">
      <xdr:nvCxnSpPr>
        <xdr:cNvPr id="581" name="直線コネクタ 580"/>
        <xdr:cNvCxnSpPr/>
      </xdr:nvCxnSpPr>
      <xdr:spPr>
        <a:xfrm flipV="1">
          <a:off x="15481300" y="9107923"/>
          <a:ext cx="838200" cy="2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146966</xdr:rowOff>
    </xdr:from>
    <xdr:to>
      <xdr:col>22</xdr:col>
      <xdr:colOff>365125</xdr:colOff>
      <xdr:row>55</xdr:row>
      <xdr:rowOff>35132</xdr:rowOff>
    </xdr:to>
    <xdr:cxnSp macro="">
      <xdr:nvCxnSpPr>
        <xdr:cNvPr id="584" name="直線コネクタ 583"/>
        <xdr:cNvCxnSpPr/>
      </xdr:nvCxnSpPr>
      <xdr:spPr>
        <a:xfrm flipV="1">
          <a:off x="14592300" y="9405266"/>
          <a:ext cx="889000" cy="5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2654</xdr:rowOff>
    </xdr:from>
    <xdr:to>
      <xdr:col>21</xdr:col>
      <xdr:colOff>161925</xdr:colOff>
      <xdr:row>55</xdr:row>
      <xdr:rowOff>35132</xdr:rowOff>
    </xdr:to>
    <xdr:cxnSp macro="">
      <xdr:nvCxnSpPr>
        <xdr:cNvPr id="587" name="直線コネクタ 586"/>
        <xdr:cNvCxnSpPr/>
      </xdr:nvCxnSpPr>
      <xdr:spPr>
        <a:xfrm>
          <a:off x="13703300" y="9432404"/>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89" name="テキスト ボックス 588"/>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56342</xdr:rowOff>
    </xdr:from>
    <xdr:to>
      <xdr:col>19</xdr:col>
      <xdr:colOff>644525</xdr:colOff>
      <xdr:row>55</xdr:row>
      <xdr:rowOff>2654</xdr:rowOff>
    </xdr:to>
    <xdr:cxnSp macro="">
      <xdr:nvCxnSpPr>
        <xdr:cNvPr id="590" name="直線コネクタ 589"/>
        <xdr:cNvCxnSpPr/>
      </xdr:nvCxnSpPr>
      <xdr:spPr>
        <a:xfrm>
          <a:off x="12814300" y="8971742"/>
          <a:ext cx="889000" cy="46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141723</xdr:rowOff>
    </xdr:from>
    <xdr:to>
      <xdr:col>23</xdr:col>
      <xdr:colOff>568325</xdr:colOff>
      <xdr:row>53</xdr:row>
      <xdr:rowOff>71873</xdr:rowOff>
    </xdr:to>
    <xdr:sp macro="" textlink="">
      <xdr:nvSpPr>
        <xdr:cNvPr id="600" name="円/楕円 599"/>
        <xdr:cNvSpPr/>
      </xdr:nvSpPr>
      <xdr:spPr>
        <a:xfrm>
          <a:off x="16268700" y="90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164600</xdr:rowOff>
    </xdr:from>
    <xdr:ext cx="534377" cy="259045"/>
    <xdr:sp macro="" textlink="">
      <xdr:nvSpPr>
        <xdr:cNvPr id="601" name="教育費該当値テキスト"/>
        <xdr:cNvSpPr txBox="1"/>
      </xdr:nvSpPr>
      <xdr:spPr>
        <a:xfrm>
          <a:off x="16370300" y="89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87,765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96166</xdr:rowOff>
    </xdr:from>
    <xdr:to>
      <xdr:col>22</xdr:col>
      <xdr:colOff>415925</xdr:colOff>
      <xdr:row>55</xdr:row>
      <xdr:rowOff>26316</xdr:rowOff>
    </xdr:to>
    <xdr:sp macro="" textlink="">
      <xdr:nvSpPr>
        <xdr:cNvPr id="602" name="円/楕円 601"/>
        <xdr:cNvSpPr/>
      </xdr:nvSpPr>
      <xdr:spPr>
        <a:xfrm>
          <a:off x="15430500" y="93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42843</xdr:rowOff>
    </xdr:from>
    <xdr:ext cx="534377" cy="259045"/>
    <xdr:sp macro="" textlink="">
      <xdr:nvSpPr>
        <xdr:cNvPr id="603" name="テキスト ボックス 602"/>
        <xdr:cNvSpPr txBox="1"/>
      </xdr:nvSpPr>
      <xdr:spPr>
        <a:xfrm>
          <a:off x="15214111" y="912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155782</xdr:rowOff>
    </xdr:from>
    <xdr:to>
      <xdr:col>21</xdr:col>
      <xdr:colOff>212725</xdr:colOff>
      <xdr:row>55</xdr:row>
      <xdr:rowOff>85932</xdr:rowOff>
    </xdr:to>
    <xdr:sp macro="" textlink="">
      <xdr:nvSpPr>
        <xdr:cNvPr id="604" name="円/楕円 603"/>
        <xdr:cNvSpPr/>
      </xdr:nvSpPr>
      <xdr:spPr>
        <a:xfrm>
          <a:off x="14541500" y="94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102459</xdr:rowOff>
    </xdr:from>
    <xdr:ext cx="534377" cy="259045"/>
    <xdr:sp macro="" textlink="">
      <xdr:nvSpPr>
        <xdr:cNvPr id="605" name="テキスト ボックス 604"/>
        <xdr:cNvSpPr txBox="1"/>
      </xdr:nvSpPr>
      <xdr:spPr>
        <a:xfrm>
          <a:off x="14325111" y="91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123304</xdr:rowOff>
    </xdr:from>
    <xdr:to>
      <xdr:col>20</xdr:col>
      <xdr:colOff>9525</xdr:colOff>
      <xdr:row>55</xdr:row>
      <xdr:rowOff>53454</xdr:rowOff>
    </xdr:to>
    <xdr:sp macro="" textlink="">
      <xdr:nvSpPr>
        <xdr:cNvPr id="606" name="円/楕円 605"/>
        <xdr:cNvSpPr/>
      </xdr:nvSpPr>
      <xdr:spPr>
        <a:xfrm>
          <a:off x="13652500" y="93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69981</xdr:rowOff>
    </xdr:from>
    <xdr:ext cx="534377" cy="259045"/>
    <xdr:sp macro="" textlink="">
      <xdr:nvSpPr>
        <xdr:cNvPr id="607" name="テキスト ボックス 606"/>
        <xdr:cNvSpPr txBox="1"/>
      </xdr:nvSpPr>
      <xdr:spPr>
        <a:xfrm>
          <a:off x="13436111" y="915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5542</xdr:rowOff>
    </xdr:from>
    <xdr:to>
      <xdr:col>18</xdr:col>
      <xdr:colOff>492125</xdr:colOff>
      <xdr:row>52</xdr:row>
      <xdr:rowOff>107142</xdr:rowOff>
    </xdr:to>
    <xdr:sp macro="" textlink="">
      <xdr:nvSpPr>
        <xdr:cNvPr id="608" name="円/楕円 607"/>
        <xdr:cNvSpPr/>
      </xdr:nvSpPr>
      <xdr:spPr>
        <a:xfrm>
          <a:off x="12763500" y="89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123669</xdr:rowOff>
    </xdr:from>
    <xdr:ext cx="534377" cy="259045"/>
    <xdr:sp macro="" textlink="">
      <xdr:nvSpPr>
        <xdr:cNvPr id="609" name="テキスト ボックス 608"/>
        <xdr:cNvSpPr txBox="1"/>
      </xdr:nvSpPr>
      <xdr:spPr>
        <a:xfrm>
          <a:off x="12547111" y="86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155245</xdr:rowOff>
    </xdr:from>
    <xdr:to>
      <xdr:col>23</xdr:col>
      <xdr:colOff>517525</xdr:colOff>
      <xdr:row>79</xdr:row>
      <xdr:rowOff>44374</xdr:rowOff>
    </xdr:to>
    <xdr:cxnSp macro="">
      <xdr:nvCxnSpPr>
        <xdr:cNvPr id="638" name="直線コネクタ 637"/>
        <xdr:cNvCxnSpPr/>
      </xdr:nvCxnSpPr>
      <xdr:spPr>
        <a:xfrm flipV="1">
          <a:off x="15481300" y="13528345"/>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122479</xdr:rowOff>
    </xdr:from>
    <xdr:to>
      <xdr:col>22</xdr:col>
      <xdr:colOff>365125</xdr:colOff>
      <xdr:row>79</xdr:row>
      <xdr:rowOff>44374</xdr:rowOff>
    </xdr:to>
    <xdr:cxnSp macro="">
      <xdr:nvCxnSpPr>
        <xdr:cNvPr id="641" name="直線コネクタ 640"/>
        <xdr:cNvCxnSpPr/>
      </xdr:nvCxnSpPr>
      <xdr:spPr>
        <a:xfrm>
          <a:off x="14592300" y="13495579"/>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153949</xdr:rowOff>
    </xdr:from>
    <xdr:to>
      <xdr:col>21</xdr:col>
      <xdr:colOff>161925</xdr:colOff>
      <xdr:row>78</xdr:row>
      <xdr:rowOff>122479</xdr:rowOff>
    </xdr:to>
    <xdr:cxnSp macro="">
      <xdr:nvCxnSpPr>
        <xdr:cNvPr id="644" name="直線コネクタ 643"/>
        <xdr:cNvCxnSpPr/>
      </xdr:nvCxnSpPr>
      <xdr:spPr>
        <a:xfrm>
          <a:off x="13703300" y="13355599"/>
          <a:ext cx="889000" cy="13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153949</xdr:rowOff>
    </xdr:from>
    <xdr:to>
      <xdr:col>19</xdr:col>
      <xdr:colOff>644525</xdr:colOff>
      <xdr:row>78</xdr:row>
      <xdr:rowOff>115012</xdr:rowOff>
    </xdr:to>
    <xdr:cxnSp macro="">
      <xdr:nvCxnSpPr>
        <xdr:cNvPr id="647" name="直線コネクタ 646"/>
        <xdr:cNvCxnSpPr/>
      </xdr:nvCxnSpPr>
      <xdr:spPr>
        <a:xfrm flipV="1">
          <a:off x="12814300" y="13355599"/>
          <a:ext cx="889000" cy="1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102988</xdr:rowOff>
    </xdr:from>
    <xdr:ext cx="469744" cy="259045"/>
    <xdr:sp macro="" textlink="">
      <xdr:nvSpPr>
        <xdr:cNvPr id="649" name="テキスト ボックス 648"/>
        <xdr:cNvSpPr txBox="1"/>
      </xdr:nvSpPr>
      <xdr:spPr>
        <a:xfrm>
          <a:off x="13468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104445</xdr:rowOff>
    </xdr:from>
    <xdr:to>
      <xdr:col>23</xdr:col>
      <xdr:colOff>568325</xdr:colOff>
      <xdr:row>79</xdr:row>
      <xdr:rowOff>34595</xdr:rowOff>
    </xdr:to>
    <xdr:sp macro="" textlink="">
      <xdr:nvSpPr>
        <xdr:cNvPr id="657" name="円/楕円 656"/>
        <xdr:cNvSpPr/>
      </xdr:nvSpPr>
      <xdr:spPr>
        <a:xfrm>
          <a:off x="16268700" y="134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43248</xdr:rowOff>
    </xdr:from>
    <xdr:ext cx="378565" cy="259045"/>
    <xdr:sp macro="" textlink="">
      <xdr:nvSpPr>
        <xdr:cNvPr id="658" name="災害復旧費該当値テキスト"/>
        <xdr:cNvSpPr txBox="1"/>
      </xdr:nvSpPr>
      <xdr:spPr>
        <a:xfrm>
          <a:off x="16370300" y="1341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165024</xdr:rowOff>
    </xdr:from>
    <xdr:to>
      <xdr:col>22</xdr:col>
      <xdr:colOff>415925</xdr:colOff>
      <xdr:row>79</xdr:row>
      <xdr:rowOff>95174</xdr:rowOff>
    </xdr:to>
    <xdr:sp macro="" textlink="">
      <xdr:nvSpPr>
        <xdr:cNvPr id="659" name="円/楕円 658"/>
        <xdr:cNvSpPr/>
      </xdr:nvSpPr>
      <xdr:spPr>
        <a:xfrm>
          <a:off x="15430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86301</xdr:rowOff>
    </xdr:from>
    <xdr:ext cx="249299" cy="259045"/>
    <xdr:sp macro="" textlink="">
      <xdr:nvSpPr>
        <xdr:cNvPr id="660" name="テキスト ボックス 659"/>
        <xdr:cNvSpPr txBox="1"/>
      </xdr:nvSpPr>
      <xdr:spPr>
        <a:xfrm>
          <a:off x="15356649"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71679</xdr:rowOff>
    </xdr:from>
    <xdr:to>
      <xdr:col>21</xdr:col>
      <xdr:colOff>212725</xdr:colOff>
      <xdr:row>79</xdr:row>
      <xdr:rowOff>1829</xdr:rowOff>
    </xdr:to>
    <xdr:sp macro="" textlink="">
      <xdr:nvSpPr>
        <xdr:cNvPr id="661" name="円/楕円 660"/>
        <xdr:cNvSpPr/>
      </xdr:nvSpPr>
      <xdr:spPr>
        <a:xfrm>
          <a:off x="14541500" y="134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164406</xdr:rowOff>
    </xdr:from>
    <xdr:ext cx="469744" cy="259045"/>
    <xdr:sp macro="" textlink="">
      <xdr:nvSpPr>
        <xdr:cNvPr id="662" name="テキスト ボックス 661"/>
        <xdr:cNvSpPr txBox="1"/>
      </xdr:nvSpPr>
      <xdr:spPr>
        <a:xfrm>
          <a:off x="14357427" y="135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103149</xdr:rowOff>
    </xdr:from>
    <xdr:to>
      <xdr:col>20</xdr:col>
      <xdr:colOff>9525</xdr:colOff>
      <xdr:row>78</xdr:row>
      <xdr:rowOff>33299</xdr:rowOff>
    </xdr:to>
    <xdr:sp macro="" textlink="">
      <xdr:nvSpPr>
        <xdr:cNvPr id="663" name="円/楕円 662"/>
        <xdr:cNvSpPr/>
      </xdr:nvSpPr>
      <xdr:spPr>
        <a:xfrm>
          <a:off x="13652500" y="133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49826</xdr:rowOff>
    </xdr:from>
    <xdr:ext cx="469744" cy="259045"/>
    <xdr:sp macro="" textlink="">
      <xdr:nvSpPr>
        <xdr:cNvPr id="664" name="テキスト ボックス 663"/>
        <xdr:cNvSpPr txBox="1"/>
      </xdr:nvSpPr>
      <xdr:spPr>
        <a:xfrm>
          <a:off x="13468427" y="1308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64212</xdr:rowOff>
    </xdr:from>
    <xdr:to>
      <xdr:col>18</xdr:col>
      <xdr:colOff>492125</xdr:colOff>
      <xdr:row>78</xdr:row>
      <xdr:rowOff>165812</xdr:rowOff>
    </xdr:to>
    <xdr:sp macro="" textlink="">
      <xdr:nvSpPr>
        <xdr:cNvPr id="665" name="円/楕円 664"/>
        <xdr:cNvSpPr/>
      </xdr:nvSpPr>
      <xdr:spPr>
        <a:xfrm>
          <a:off x="12763500" y="13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156939</xdr:rowOff>
    </xdr:from>
    <xdr:ext cx="469744" cy="259045"/>
    <xdr:sp macro="" textlink="">
      <xdr:nvSpPr>
        <xdr:cNvPr id="666" name="テキスト ボックス 665"/>
        <xdr:cNvSpPr txBox="1"/>
      </xdr:nvSpPr>
      <xdr:spPr>
        <a:xfrm>
          <a:off x="12579427" y="135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164388</xdr:rowOff>
    </xdr:from>
    <xdr:to>
      <xdr:col>23</xdr:col>
      <xdr:colOff>517525</xdr:colOff>
      <xdr:row>94</xdr:row>
      <xdr:rowOff>102209</xdr:rowOff>
    </xdr:to>
    <xdr:cxnSp macro="">
      <xdr:nvCxnSpPr>
        <xdr:cNvPr id="697" name="直線コネクタ 696"/>
        <xdr:cNvCxnSpPr/>
      </xdr:nvCxnSpPr>
      <xdr:spPr>
        <a:xfrm flipV="1">
          <a:off x="15481300" y="16109238"/>
          <a:ext cx="8382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8"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101949</xdr:rowOff>
    </xdr:from>
    <xdr:to>
      <xdr:col>22</xdr:col>
      <xdr:colOff>365125</xdr:colOff>
      <xdr:row>94</xdr:row>
      <xdr:rowOff>102209</xdr:rowOff>
    </xdr:to>
    <xdr:cxnSp macro="">
      <xdr:nvCxnSpPr>
        <xdr:cNvPr id="700" name="直線コネクタ 699"/>
        <xdr:cNvCxnSpPr/>
      </xdr:nvCxnSpPr>
      <xdr:spPr>
        <a:xfrm>
          <a:off x="14592300" y="16218249"/>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2" name="テキスト ボックス 701"/>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89734</xdr:rowOff>
    </xdr:from>
    <xdr:to>
      <xdr:col>21</xdr:col>
      <xdr:colOff>161925</xdr:colOff>
      <xdr:row>94</xdr:row>
      <xdr:rowOff>101949</xdr:rowOff>
    </xdr:to>
    <xdr:cxnSp macro="">
      <xdr:nvCxnSpPr>
        <xdr:cNvPr id="703" name="直線コネクタ 702"/>
        <xdr:cNvCxnSpPr/>
      </xdr:nvCxnSpPr>
      <xdr:spPr>
        <a:xfrm>
          <a:off x="13703300" y="16206034"/>
          <a:ext cx="8890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5" name="テキスト ボックス 704"/>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19228</xdr:rowOff>
    </xdr:from>
    <xdr:to>
      <xdr:col>19</xdr:col>
      <xdr:colOff>644525</xdr:colOff>
      <xdr:row>94</xdr:row>
      <xdr:rowOff>89734</xdr:rowOff>
    </xdr:to>
    <xdr:cxnSp macro="">
      <xdr:nvCxnSpPr>
        <xdr:cNvPr id="706" name="直線コネクタ 705"/>
        <xdr:cNvCxnSpPr/>
      </xdr:nvCxnSpPr>
      <xdr:spPr>
        <a:xfrm>
          <a:off x="12814300" y="16135528"/>
          <a:ext cx="8890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8" name="テキスト ボックス 707"/>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0" name="テキスト ボックス 709"/>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113588</xdr:rowOff>
    </xdr:from>
    <xdr:to>
      <xdr:col>23</xdr:col>
      <xdr:colOff>568325</xdr:colOff>
      <xdr:row>94</xdr:row>
      <xdr:rowOff>43738</xdr:rowOff>
    </xdr:to>
    <xdr:sp macro="" textlink="">
      <xdr:nvSpPr>
        <xdr:cNvPr id="716" name="円/楕円 715"/>
        <xdr:cNvSpPr/>
      </xdr:nvSpPr>
      <xdr:spPr>
        <a:xfrm>
          <a:off x="16268700" y="160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136465</xdr:rowOff>
    </xdr:from>
    <xdr:ext cx="534377" cy="259045"/>
    <xdr:sp macro="" textlink="">
      <xdr:nvSpPr>
        <xdr:cNvPr id="717" name="公債費該当値テキスト"/>
        <xdr:cNvSpPr txBox="1"/>
      </xdr:nvSpPr>
      <xdr:spPr>
        <a:xfrm>
          <a:off x="16370300" y="159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58,988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51409</xdr:rowOff>
    </xdr:from>
    <xdr:to>
      <xdr:col>22</xdr:col>
      <xdr:colOff>415925</xdr:colOff>
      <xdr:row>94</xdr:row>
      <xdr:rowOff>153009</xdr:rowOff>
    </xdr:to>
    <xdr:sp macro="" textlink="">
      <xdr:nvSpPr>
        <xdr:cNvPr id="718" name="円/楕円 717"/>
        <xdr:cNvSpPr/>
      </xdr:nvSpPr>
      <xdr:spPr>
        <a:xfrm>
          <a:off x="15430500" y="1616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169536</xdr:rowOff>
    </xdr:from>
    <xdr:ext cx="534377" cy="259045"/>
    <xdr:sp macro="" textlink="">
      <xdr:nvSpPr>
        <xdr:cNvPr id="719" name="テキスト ボックス 718"/>
        <xdr:cNvSpPr txBox="1"/>
      </xdr:nvSpPr>
      <xdr:spPr>
        <a:xfrm>
          <a:off x="15214111" y="1594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51149</xdr:rowOff>
    </xdr:from>
    <xdr:to>
      <xdr:col>21</xdr:col>
      <xdr:colOff>212725</xdr:colOff>
      <xdr:row>94</xdr:row>
      <xdr:rowOff>152749</xdr:rowOff>
    </xdr:to>
    <xdr:sp macro="" textlink="">
      <xdr:nvSpPr>
        <xdr:cNvPr id="720" name="円/楕円 719"/>
        <xdr:cNvSpPr/>
      </xdr:nvSpPr>
      <xdr:spPr>
        <a:xfrm>
          <a:off x="14541500" y="161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169276</xdr:rowOff>
    </xdr:from>
    <xdr:ext cx="534377" cy="259045"/>
    <xdr:sp macro="" textlink="">
      <xdr:nvSpPr>
        <xdr:cNvPr id="721" name="テキスト ボックス 720"/>
        <xdr:cNvSpPr txBox="1"/>
      </xdr:nvSpPr>
      <xdr:spPr>
        <a:xfrm>
          <a:off x="14325111" y="159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38934</xdr:rowOff>
    </xdr:from>
    <xdr:to>
      <xdr:col>20</xdr:col>
      <xdr:colOff>9525</xdr:colOff>
      <xdr:row>94</xdr:row>
      <xdr:rowOff>140534</xdr:rowOff>
    </xdr:to>
    <xdr:sp macro="" textlink="">
      <xdr:nvSpPr>
        <xdr:cNvPr id="722" name="円/楕円 721"/>
        <xdr:cNvSpPr/>
      </xdr:nvSpPr>
      <xdr:spPr>
        <a:xfrm>
          <a:off x="13652500" y="1615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157061</xdr:rowOff>
    </xdr:from>
    <xdr:ext cx="534377" cy="259045"/>
    <xdr:sp macro="" textlink="">
      <xdr:nvSpPr>
        <xdr:cNvPr id="723" name="テキスト ボックス 722"/>
        <xdr:cNvSpPr txBox="1"/>
      </xdr:nvSpPr>
      <xdr:spPr>
        <a:xfrm>
          <a:off x="13436111" y="1593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139878</xdr:rowOff>
    </xdr:from>
    <xdr:to>
      <xdr:col>18</xdr:col>
      <xdr:colOff>492125</xdr:colOff>
      <xdr:row>94</xdr:row>
      <xdr:rowOff>70028</xdr:rowOff>
    </xdr:to>
    <xdr:sp macro="" textlink="">
      <xdr:nvSpPr>
        <xdr:cNvPr id="724" name="円/楕円 723"/>
        <xdr:cNvSpPr/>
      </xdr:nvSpPr>
      <xdr:spPr>
        <a:xfrm>
          <a:off x="12763500" y="16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86555</xdr:rowOff>
    </xdr:from>
    <xdr:ext cx="534377" cy="259045"/>
    <xdr:sp macro="" textlink="">
      <xdr:nvSpPr>
        <xdr:cNvPr id="725" name="テキスト ボックス 724"/>
        <xdr:cNvSpPr txBox="1"/>
      </xdr:nvSpPr>
      <xdr:spPr>
        <a:xfrm>
          <a:off x="12547111" y="1585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116078</xdr:rowOff>
    </xdr:from>
    <xdr:to>
      <xdr:col>32</xdr:col>
      <xdr:colOff>187325</xdr:colOff>
      <xdr:row>38</xdr:row>
      <xdr:rowOff>117602</xdr:rowOff>
    </xdr:to>
    <xdr:cxnSp macro="">
      <xdr:nvCxnSpPr>
        <xdr:cNvPr id="754" name="直線コネクタ 753"/>
        <xdr:cNvCxnSpPr/>
      </xdr:nvCxnSpPr>
      <xdr:spPr>
        <a:xfrm flipV="1">
          <a:off x="21323300" y="663117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93235</xdr:rowOff>
    </xdr:from>
    <xdr:ext cx="313932" cy="259045"/>
    <xdr:sp macro="" textlink="">
      <xdr:nvSpPr>
        <xdr:cNvPr id="755" name="諸支出金平均値テキスト"/>
        <xdr:cNvSpPr txBox="1"/>
      </xdr:nvSpPr>
      <xdr:spPr>
        <a:xfrm>
          <a:off x="22212300" y="6608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117602</xdr:rowOff>
    </xdr:from>
    <xdr:to>
      <xdr:col>31</xdr:col>
      <xdr:colOff>34925</xdr:colOff>
      <xdr:row>39</xdr:row>
      <xdr:rowOff>1016</xdr:rowOff>
    </xdr:to>
    <xdr:cxnSp macro="">
      <xdr:nvCxnSpPr>
        <xdr:cNvPr id="757" name="直線コネクタ 756"/>
        <xdr:cNvCxnSpPr/>
      </xdr:nvCxnSpPr>
      <xdr:spPr>
        <a:xfrm flipV="1">
          <a:off x="20434300" y="663270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8653</xdr:rowOff>
    </xdr:from>
    <xdr:ext cx="378565" cy="259045"/>
    <xdr:sp macro="" textlink="">
      <xdr:nvSpPr>
        <xdr:cNvPr id="759" name="テキスト ボックス 758"/>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1016</xdr:rowOff>
    </xdr:from>
    <xdr:to>
      <xdr:col>29</xdr:col>
      <xdr:colOff>517525</xdr:colOff>
      <xdr:row>39</xdr:row>
      <xdr:rowOff>10922</xdr:rowOff>
    </xdr:to>
    <xdr:cxnSp macro="">
      <xdr:nvCxnSpPr>
        <xdr:cNvPr id="760" name="直線コネクタ 759"/>
        <xdr:cNvCxnSpPr/>
      </xdr:nvCxnSpPr>
      <xdr:spPr>
        <a:xfrm flipV="1">
          <a:off x="19545300" y="668756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10922</xdr:rowOff>
    </xdr:from>
    <xdr:to>
      <xdr:col>28</xdr:col>
      <xdr:colOff>314325</xdr:colOff>
      <xdr:row>39</xdr:row>
      <xdr:rowOff>11684</xdr:rowOff>
    </xdr:to>
    <xdr:cxnSp macro="">
      <xdr:nvCxnSpPr>
        <xdr:cNvPr id="763" name="直線コネクタ 762"/>
        <xdr:cNvCxnSpPr/>
      </xdr:nvCxnSpPr>
      <xdr:spPr>
        <a:xfrm flipV="1">
          <a:off x="18656300" y="66974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65278</xdr:rowOff>
    </xdr:from>
    <xdr:to>
      <xdr:col>32</xdr:col>
      <xdr:colOff>238125</xdr:colOff>
      <xdr:row>38</xdr:row>
      <xdr:rowOff>166878</xdr:rowOff>
    </xdr:to>
    <xdr:sp macro="" textlink="">
      <xdr:nvSpPr>
        <xdr:cNvPr id="773" name="円/楕円 772"/>
        <xdr:cNvSpPr/>
      </xdr:nvSpPr>
      <xdr:spPr>
        <a:xfrm>
          <a:off x="22110700" y="65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24655</xdr:rowOff>
    </xdr:from>
    <xdr:ext cx="378565" cy="259045"/>
    <xdr:sp macro="" textlink="">
      <xdr:nvSpPr>
        <xdr:cNvPr id="774" name="諸支出金該当値テキスト"/>
        <xdr:cNvSpPr txBox="1"/>
      </xdr:nvSpPr>
      <xdr:spPr>
        <a:xfrm>
          <a:off x="22212300" y="636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66802</xdr:rowOff>
    </xdr:from>
    <xdr:to>
      <xdr:col>31</xdr:col>
      <xdr:colOff>85725</xdr:colOff>
      <xdr:row>38</xdr:row>
      <xdr:rowOff>168402</xdr:rowOff>
    </xdr:to>
    <xdr:sp macro="" textlink="">
      <xdr:nvSpPr>
        <xdr:cNvPr id="775" name="円/楕円 774"/>
        <xdr:cNvSpPr/>
      </xdr:nvSpPr>
      <xdr:spPr>
        <a:xfrm>
          <a:off x="21272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13479</xdr:rowOff>
    </xdr:from>
    <xdr:ext cx="378565" cy="259045"/>
    <xdr:sp macro="" textlink="">
      <xdr:nvSpPr>
        <xdr:cNvPr id="776" name="テキスト ボックス 775"/>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121666</xdr:rowOff>
    </xdr:from>
    <xdr:to>
      <xdr:col>29</xdr:col>
      <xdr:colOff>568325</xdr:colOff>
      <xdr:row>39</xdr:row>
      <xdr:rowOff>51816</xdr:rowOff>
    </xdr:to>
    <xdr:sp macro="" textlink="">
      <xdr:nvSpPr>
        <xdr:cNvPr id="777" name="円/楕円 776"/>
        <xdr:cNvSpPr/>
      </xdr:nvSpPr>
      <xdr:spPr>
        <a:xfrm>
          <a:off x="20383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42943</xdr:rowOff>
    </xdr:from>
    <xdr:ext cx="313932" cy="259045"/>
    <xdr:sp macro="" textlink="">
      <xdr:nvSpPr>
        <xdr:cNvPr id="778" name="テキスト ボックス 777"/>
        <xdr:cNvSpPr txBox="1"/>
      </xdr:nvSpPr>
      <xdr:spPr>
        <a:xfrm>
          <a:off x="20277333" y="6729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131572</xdr:rowOff>
    </xdr:from>
    <xdr:to>
      <xdr:col>28</xdr:col>
      <xdr:colOff>365125</xdr:colOff>
      <xdr:row>39</xdr:row>
      <xdr:rowOff>61722</xdr:rowOff>
    </xdr:to>
    <xdr:sp macro="" textlink="">
      <xdr:nvSpPr>
        <xdr:cNvPr id="779" name="円/楕円 778"/>
        <xdr:cNvSpPr/>
      </xdr:nvSpPr>
      <xdr:spPr>
        <a:xfrm>
          <a:off x="19494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52849</xdr:rowOff>
    </xdr:from>
    <xdr:ext cx="313932" cy="259045"/>
    <xdr:sp macro="" textlink="">
      <xdr:nvSpPr>
        <xdr:cNvPr id="780" name="テキスト ボックス 779"/>
        <xdr:cNvSpPr txBox="1"/>
      </xdr:nvSpPr>
      <xdr:spPr>
        <a:xfrm>
          <a:off x="19388333" y="67393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132334</xdr:rowOff>
    </xdr:from>
    <xdr:to>
      <xdr:col>27</xdr:col>
      <xdr:colOff>161925</xdr:colOff>
      <xdr:row>39</xdr:row>
      <xdr:rowOff>62484</xdr:rowOff>
    </xdr:to>
    <xdr:sp macro="" textlink="">
      <xdr:nvSpPr>
        <xdr:cNvPr id="781" name="円/楕円 780"/>
        <xdr:cNvSpPr/>
      </xdr:nvSpPr>
      <xdr:spPr>
        <a:xfrm>
          <a:off x="18605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53611</xdr:rowOff>
    </xdr:from>
    <xdr:ext cx="313932" cy="259045"/>
    <xdr:sp macro="" textlink="">
      <xdr:nvSpPr>
        <xdr:cNvPr id="782" name="テキスト ボックス 781"/>
        <xdr:cNvSpPr txBox="1"/>
      </xdr:nvSpPr>
      <xdr:spPr>
        <a:xfrm>
          <a:off x="18499333" y="6740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200" baseline="0">
              <a:latin typeface="ＭＳ Ｐゴシック"/>
            </a:rPr>
            <a:t>目的別歳出決算額で最も大きい金額は民生費の</a:t>
          </a:r>
          <a:r>
            <a:rPr kumimoji="1" lang="en-US" altLang="ja-JP" sz="1200" baseline="0">
              <a:latin typeface="ＭＳ Ｐゴシック"/>
            </a:rPr>
            <a:t>134,829</a:t>
          </a:r>
          <a:r>
            <a:rPr kumimoji="1" lang="ja-JP" altLang="en-US" sz="1200" baseline="0">
              <a:latin typeface="ＭＳ Ｐゴシック"/>
            </a:rPr>
            <a:t>円である。平成</a:t>
          </a:r>
          <a:r>
            <a:rPr kumimoji="1" lang="en-US" altLang="ja-JP" sz="1200" baseline="0">
              <a:latin typeface="ＭＳ Ｐゴシック"/>
            </a:rPr>
            <a:t>27</a:t>
          </a:r>
          <a:r>
            <a:rPr kumimoji="1" lang="ja-JP" altLang="en-US" sz="1200" baseline="0">
              <a:latin typeface="ＭＳ Ｐゴシック"/>
            </a:rPr>
            <a:t>年度は</a:t>
          </a:r>
          <a:r>
            <a:rPr kumimoji="1" lang="en-US" altLang="ja-JP" sz="1200" baseline="0">
              <a:latin typeface="ＭＳ Ｐゴシック"/>
            </a:rPr>
            <a:t>145,750</a:t>
          </a:r>
          <a:r>
            <a:rPr kumimoji="1" lang="ja-JP" altLang="en-US" sz="1200" baseline="0">
              <a:latin typeface="ＭＳ Ｐゴシック"/>
            </a:rPr>
            <a:t>円となっており、</a:t>
          </a:r>
          <a:r>
            <a:rPr kumimoji="1" lang="en-US" altLang="ja-JP" sz="1200" baseline="0">
              <a:latin typeface="ＭＳ Ｐゴシック"/>
            </a:rPr>
            <a:t>10,921</a:t>
          </a:r>
          <a:r>
            <a:rPr kumimoji="1" lang="ja-JP" altLang="en-US" sz="1200" baseline="0">
              <a:latin typeface="ＭＳ Ｐゴシック"/>
            </a:rPr>
            <a:t>円の減額となった。これは、派遣人件費や保育所整備事業費の減額が主な要因である。</a:t>
          </a:r>
          <a:endParaRPr kumimoji="1" lang="en-US" altLang="ja-JP" sz="1200" baseline="0">
            <a:latin typeface="ＭＳ Ｐゴシック"/>
          </a:endParaRPr>
        </a:p>
        <a:p>
          <a:r>
            <a:rPr kumimoji="1" lang="ja-JP" altLang="en-US" sz="1200" baseline="0">
              <a:latin typeface="ＭＳ Ｐゴシック"/>
            </a:rPr>
            <a:t>　教育費は、</a:t>
          </a:r>
          <a:r>
            <a:rPr kumimoji="1" lang="en-US" altLang="ja-JP" sz="1200" baseline="0">
              <a:latin typeface="ＭＳ Ｐゴシック"/>
            </a:rPr>
            <a:t>87,765</a:t>
          </a:r>
          <a:r>
            <a:rPr kumimoji="1" lang="ja-JP" altLang="en-US" sz="1200" baseline="0">
              <a:latin typeface="ＭＳ Ｐゴシック"/>
            </a:rPr>
            <a:t>円であり、平成</a:t>
          </a:r>
          <a:r>
            <a:rPr kumimoji="1" lang="en-US" altLang="ja-JP" sz="1200" baseline="0">
              <a:latin typeface="ＭＳ Ｐゴシック"/>
            </a:rPr>
            <a:t>27</a:t>
          </a:r>
          <a:r>
            <a:rPr kumimoji="1" lang="ja-JP" altLang="en-US" sz="1200" baseline="0">
              <a:latin typeface="ＭＳ Ｐゴシック"/>
            </a:rPr>
            <a:t>年度から</a:t>
          </a:r>
          <a:r>
            <a:rPr kumimoji="1" lang="en-US" altLang="ja-JP" sz="1200" baseline="0">
              <a:latin typeface="ＭＳ Ｐゴシック"/>
            </a:rPr>
            <a:t>18,210</a:t>
          </a:r>
          <a:r>
            <a:rPr kumimoji="1" lang="ja-JP" altLang="en-US" sz="1200" baseline="0">
              <a:latin typeface="ＭＳ Ｐゴシック"/>
            </a:rPr>
            <a:t>円増加している。これは、主に学校給食共同調理場に係る本体工事の皆増が要因となっており、平成</a:t>
          </a:r>
          <a:r>
            <a:rPr kumimoji="1" lang="en-US" altLang="ja-JP" sz="1200" baseline="0">
              <a:latin typeface="ＭＳ Ｐゴシック"/>
            </a:rPr>
            <a:t>27</a:t>
          </a:r>
          <a:r>
            <a:rPr kumimoji="1" lang="ja-JP" altLang="en-US" sz="1200" baseline="0">
              <a:latin typeface="ＭＳ Ｐゴシック"/>
            </a:rPr>
            <a:t>年度と比べて類似団体との乖離がさらに大きくなる結果となった。</a:t>
          </a:r>
          <a:endParaRPr kumimoji="1" lang="en-US" altLang="ja-JP" sz="1200" baseline="0">
            <a:latin typeface="ＭＳ Ｐゴシック"/>
          </a:endParaRPr>
        </a:p>
        <a:p>
          <a:r>
            <a:rPr kumimoji="1" lang="ja-JP" altLang="en-US" sz="1200" baseline="0">
              <a:latin typeface="ＭＳ Ｐゴシック"/>
            </a:rPr>
            <a:t>　公債費については、年々減少傾向にあったが、平成</a:t>
          </a:r>
          <a:r>
            <a:rPr kumimoji="1" lang="en-US" altLang="ja-JP" sz="1200" baseline="0">
              <a:latin typeface="ＭＳ Ｐゴシック"/>
            </a:rPr>
            <a:t>28</a:t>
          </a:r>
          <a:r>
            <a:rPr kumimoji="1" lang="ja-JP" altLang="en-US" sz="1200" baseline="0">
              <a:latin typeface="ＭＳ Ｐゴシック"/>
            </a:rPr>
            <a:t>年度は大型事業の元金償還等を理由に平成</a:t>
          </a:r>
          <a:r>
            <a:rPr kumimoji="1" lang="en-US" altLang="ja-JP" sz="1200" baseline="0">
              <a:latin typeface="ＭＳ Ｐゴシック"/>
            </a:rPr>
            <a:t>27</a:t>
          </a:r>
          <a:r>
            <a:rPr kumimoji="1" lang="ja-JP" altLang="en-US" sz="1200" baseline="0">
              <a:latin typeface="ＭＳ Ｐゴシック"/>
            </a:rPr>
            <a:t>年度と比較して</a:t>
          </a:r>
          <a:r>
            <a:rPr kumimoji="1" lang="en-US" altLang="ja-JP" sz="1200" baseline="0">
              <a:latin typeface="ＭＳ Ｐゴシック"/>
            </a:rPr>
            <a:t>6,692</a:t>
          </a:r>
          <a:r>
            <a:rPr kumimoji="1" lang="ja-JP" altLang="en-US" sz="1200" baseline="0">
              <a:latin typeface="ＭＳ Ｐゴシック"/>
            </a:rPr>
            <a:t>円増加となった。今後も償還額は増額していく見込みであるため、公債費も増加傾向になると考えられる。</a:t>
          </a:r>
          <a:endParaRPr kumimoji="1" lang="en-US" altLang="ja-JP" sz="1200" baseline="0">
            <a:latin typeface="ＭＳ Ｐゴシック"/>
          </a:endParaRPr>
        </a:p>
        <a:p>
          <a:r>
            <a:rPr kumimoji="1" lang="ja-JP" altLang="en-US" sz="1200" baseline="0">
              <a:latin typeface="ＭＳ Ｐゴシック"/>
            </a:rPr>
            <a:t>　合併市町村であることや、公立の幼稚園、保育園、企業部局の運営など特徴的な事情はあるものの全体的に類似団体よりも高い状況にあることから、今後も行財政推進計画に基づき、事業の見直しや組織の再編などにより財政コストの削減を図りながら、効率的で質の高い行財政運営に取り組む必要がある。</a:t>
          </a:r>
          <a:endParaRPr kumimoji="1" lang="en-US" altLang="ja-JP" sz="12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ふるさと応援寄附金や地方税、地方債が増加したことにより歳入総額は増加となったが、歳出についても、学校給食共同調理場に係る本体工事の皆増等による普通建設事業費の増、大型事業の元金償還による公債費の増により、全体的に増加となっため、実質収支額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年度より減少し、実質単年度収支もマイナスとなった。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今後は、地方交付税が漸減することから、貴重な財源確保のために、公共施設に係る使用料等の見直しや基金の有効な取崩しを実施する他、住民サービスを低下させることなく自主財源の確保に努める。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山形県庄内町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年度は、全ての会計において黒字となっている。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一般会計については、</a:t>
          </a:r>
          <a:r>
            <a:rPr kumimoji="1" lang="ja-JP" altLang="ja-JP" sz="1200">
              <a:solidFill>
                <a:schemeClr val="dk1"/>
              </a:solidFill>
              <a:effectLst/>
              <a:latin typeface="+mn-lt"/>
              <a:ea typeface="+mn-ea"/>
              <a:cs typeface="+mn-cs"/>
            </a:rPr>
            <a:t>ふるさと応援寄附金や地方税、地方債が増加したことによ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歳入総額は増加となったが、歳出についても、学校給食共同調理場に係る本体工事の皆増等</a:t>
          </a:r>
          <a:r>
            <a:rPr kumimoji="1" lang="ja-JP" altLang="en-US" sz="1200">
              <a:solidFill>
                <a:schemeClr val="dk1"/>
              </a:solidFill>
              <a:effectLst/>
              <a:latin typeface="+mn-lt"/>
              <a:ea typeface="+mn-ea"/>
              <a:cs typeface="+mn-cs"/>
            </a:rPr>
            <a:t>による</a:t>
          </a:r>
          <a:r>
            <a:rPr kumimoji="1" lang="ja-JP" altLang="ja-JP" sz="1200">
              <a:solidFill>
                <a:schemeClr val="dk1"/>
              </a:solidFill>
              <a:effectLst/>
              <a:latin typeface="+mn-lt"/>
              <a:ea typeface="+mn-ea"/>
              <a:cs typeface="+mn-cs"/>
            </a:rPr>
            <a:t>普通建設事業費の増、大型事業の元金償還等による公債費の増により、全体的に増加となっため、実質収支額は平成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年度より減少し</a:t>
          </a:r>
          <a:r>
            <a:rPr kumimoji="1" lang="ja-JP" altLang="en-US" sz="1200">
              <a:solidFill>
                <a:schemeClr val="dk1"/>
              </a:solidFill>
              <a:effectLst/>
              <a:latin typeface="+mn-lt"/>
              <a:ea typeface="+mn-ea"/>
              <a:cs typeface="+mn-cs"/>
            </a:rPr>
            <a:t>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風力発電特別会計は、　風況により売電収入が伸び、平成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年度より増加となった。</a:t>
          </a:r>
          <a:endParaRPr kumimoji="1" lang="en-US" altLang="ja-JP" sz="12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BN5" sqref="BN5:BU5"/>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13069902</v>
      </c>
      <c r="BO4" s="411"/>
      <c r="BP4" s="411"/>
      <c r="BQ4" s="411"/>
      <c r="BR4" s="411"/>
      <c r="BS4" s="411"/>
      <c r="BT4" s="411"/>
      <c r="BU4" s="412"/>
      <c r="BV4" s="410">
        <v>12571559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7.9</v>
      </c>
      <c r="CU4" s="588"/>
      <c r="CV4" s="588"/>
      <c r="CW4" s="588"/>
      <c r="CX4" s="588"/>
      <c r="CY4" s="588"/>
      <c r="CZ4" s="588"/>
      <c r="DA4" s="589"/>
      <c r="DB4" s="587">
        <v>8.3000000000000007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12490909</v>
      </c>
      <c r="BO5" s="416"/>
      <c r="BP5" s="416"/>
      <c r="BQ5" s="416"/>
      <c r="BR5" s="416"/>
      <c r="BS5" s="416"/>
      <c r="BT5" s="416"/>
      <c r="BU5" s="417"/>
      <c r="BV5" s="415">
        <v>11870593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92.9</v>
      </c>
      <c r="CU5" s="386"/>
      <c r="CV5" s="386"/>
      <c r="CW5" s="386"/>
      <c r="CX5" s="386"/>
      <c r="CY5" s="386"/>
      <c r="CZ5" s="386"/>
      <c r="DA5" s="387"/>
      <c r="DB5" s="385">
        <v>89.4</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578993</v>
      </c>
      <c r="BO6" s="416"/>
      <c r="BP6" s="416"/>
      <c r="BQ6" s="416"/>
      <c r="BR6" s="416"/>
      <c r="BS6" s="416"/>
      <c r="BT6" s="416"/>
      <c r="BU6" s="417"/>
      <c r="BV6" s="415">
        <v>700966</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97.1</v>
      </c>
      <c r="CU6" s="562"/>
      <c r="CV6" s="562"/>
      <c r="CW6" s="562"/>
      <c r="CX6" s="562"/>
      <c r="CY6" s="562"/>
      <c r="CZ6" s="562"/>
      <c r="DA6" s="563"/>
      <c r="DB6" s="561">
        <v>94.4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14273</v>
      </c>
      <c r="BO7" s="416"/>
      <c r="BP7" s="416"/>
      <c r="BQ7" s="416"/>
      <c r="BR7" s="416"/>
      <c r="BS7" s="416"/>
      <c r="BT7" s="416"/>
      <c r="BU7" s="417"/>
      <c r="BV7" s="415">
        <v>98746</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7140738</v>
      </c>
      <c r="CU7" s="416"/>
      <c r="CV7" s="416"/>
      <c r="CW7" s="416"/>
      <c r="CX7" s="416"/>
      <c r="CY7" s="416"/>
      <c r="CZ7" s="416"/>
      <c r="DA7" s="417"/>
      <c r="DB7" s="415">
        <v>7245744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564720</v>
      </c>
      <c r="BO8" s="416"/>
      <c r="BP8" s="416"/>
      <c r="BQ8" s="416"/>
      <c r="BR8" s="416"/>
      <c r="BS8" s="416"/>
      <c r="BT8" s="416"/>
      <c r="BU8" s="417"/>
      <c r="BV8" s="415">
        <v>602220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21666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-37500</v>
      </c>
      <c r="BO9" s="416"/>
      <c r="BP9" s="416"/>
      <c r="BQ9" s="416"/>
      <c r="BR9" s="416"/>
      <c r="BS9" s="416"/>
      <c r="BT9" s="416"/>
      <c r="BU9" s="417"/>
      <c r="BV9" s="415">
        <v>35300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13.7</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23158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6379</v>
      </c>
      <c r="BO10" s="416"/>
      <c r="BP10" s="416"/>
      <c r="BQ10" s="416"/>
      <c r="BR10" s="416"/>
      <c r="BS10" s="416"/>
      <c r="BT10" s="416"/>
      <c r="BU10" s="417"/>
      <c r="BV10" s="415">
        <v>326445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21996</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409878</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21903</v>
      </c>
      <c r="S13" s="517"/>
      <c r="T13" s="517"/>
      <c r="U13" s="517"/>
      <c r="V13" s="518"/>
      <c r="W13" s="504" t="s">
        <v>125</v>
      </c>
      <c r="X13" s="428"/>
      <c r="Y13" s="428"/>
      <c r="Z13" s="428"/>
      <c r="AA13" s="428"/>
      <c r="AB13" s="429"/>
      <c r="AC13" s="391">
        <v>1434</v>
      </c>
      <c r="AD13" s="392"/>
      <c r="AE13" s="392"/>
      <c r="AF13" s="392"/>
      <c r="AG13" s="393"/>
      <c r="AH13" s="391">
        <v>1478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-440999</v>
      </c>
      <c r="BO13" s="416"/>
      <c r="BP13" s="416"/>
      <c r="BQ13" s="416"/>
      <c r="BR13" s="416"/>
      <c r="BS13" s="416"/>
      <c r="BT13" s="416"/>
      <c r="BU13" s="417"/>
      <c r="BV13" s="415">
        <v>361745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9.6</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22220</v>
      </c>
      <c r="S14" s="517"/>
      <c r="T14" s="517"/>
      <c r="U14" s="517"/>
      <c r="V14" s="518"/>
      <c r="W14" s="519"/>
      <c r="X14" s="431"/>
      <c r="Y14" s="431"/>
      <c r="Z14" s="431"/>
      <c r="AA14" s="431"/>
      <c r="AB14" s="432"/>
      <c r="AC14" s="509">
        <v>13</v>
      </c>
      <c r="AD14" s="510"/>
      <c r="AE14" s="510"/>
      <c r="AF14" s="510"/>
      <c r="AG14" s="511"/>
      <c r="AH14" s="509">
        <v>13.3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79.400000000000006</v>
      </c>
      <c r="CU14" s="488"/>
      <c r="CV14" s="488"/>
      <c r="CW14" s="488"/>
      <c r="CX14" s="488"/>
      <c r="CY14" s="488"/>
      <c r="CZ14" s="488"/>
      <c r="DA14" s="489"/>
      <c r="DB14" s="520">
        <v>82.8</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22143</v>
      </c>
      <c r="S15" s="517"/>
      <c r="T15" s="517"/>
      <c r="U15" s="517"/>
      <c r="V15" s="518"/>
      <c r="W15" s="504" t="s">
        <v>132</v>
      </c>
      <c r="X15" s="428"/>
      <c r="Y15" s="428"/>
      <c r="Z15" s="428"/>
      <c r="AA15" s="428"/>
      <c r="AB15" s="429"/>
      <c r="AC15" s="391">
        <v>3300</v>
      </c>
      <c r="AD15" s="392"/>
      <c r="AE15" s="392"/>
      <c r="AF15" s="392"/>
      <c r="AG15" s="393"/>
      <c r="AH15" s="391">
        <v>3446</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1872472</v>
      </c>
      <c r="BO15" s="411"/>
      <c r="BP15" s="411"/>
      <c r="BQ15" s="411"/>
      <c r="BR15" s="411"/>
      <c r="BS15" s="411"/>
      <c r="BT15" s="411"/>
      <c r="BU15" s="412"/>
      <c r="BV15" s="410">
        <v>1856084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29.9</v>
      </c>
      <c r="AD16" s="510"/>
      <c r="AE16" s="510"/>
      <c r="AF16" s="510"/>
      <c r="AG16" s="511"/>
      <c r="AH16" s="509">
        <v>30.9</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6073702</v>
      </c>
      <c r="BO16" s="416"/>
      <c r="BP16" s="416"/>
      <c r="BQ16" s="416"/>
      <c r="BR16" s="416"/>
      <c r="BS16" s="416"/>
      <c r="BT16" s="416"/>
      <c r="BU16" s="417"/>
      <c r="BV16" s="415">
        <v>5960963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6306</v>
      </c>
      <c r="AD17" s="392"/>
      <c r="AE17" s="392"/>
      <c r="AF17" s="392"/>
      <c r="AG17" s="393"/>
      <c r="AH17" s="391">
        <v>6227</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2331085</v>
      </c>
      <c r="BO17" s="416"/>
      <c r="BP17" s="416"/>
      <c r="BQ17" s="416"/>
      <c r="BR17" s="416"/>
      <c r="BS17" s="416"/>
      <c r="BT17" s="416"/>
      <c r="BU17" s="417"/>
      <c r="BV17" s="415">
        <v>2312004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249.17</v>
      </c>
      <c r="M18" s="480"/>
      <c r="N18" s="480"/>
      <c r="O18" s="480"/>
      <c r="P18" s="480"/>
      <c r="Q18" s="480"/>
      <c r="R18" s="481"/>
      <c r="S18" s="481"/>
      <c r="T18" s="481"/>
      <c r="U18" s="481"/>
      <c r="V18" s="482"/>
      <c r="W18" s="496"/>
      <c r="X18" s="497"/>
      <c r="Y18" s="497"/>
      <c r="Z18" s="497"/>
      <c r="AA18" s="497"/>
      <c r="AB18" s="505"/>
      <c r="AC18" s="379">
        <v>57.1</v>
      </c>
      <c r="AD18" s="380"/>
      <c r="AE18" s="380"/>
      <c r="AF18" s="380"/>
      <c r="AG18" s="483"/>
      <c r="AH18" s="379">
        <v>55.8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6682854</v>
      </c>
      <c r="BO18" s="416"/>
      <c r="BP18" s="416"/>
      <c r="BQ18" s="416"/>
      <c r="BR18" s="416"/>
      <c r="BS18" s="416"/>
      <c r="BT18" s="416"/>
      <c r="BU18" s="417"/>
      <c r="BV18" s="415">
        <v>6560474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87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9338083</v>
      </c>
      <c r="BO19" s="416"/>
      <c r="BP19" s="416"/>
      <c r="BQ19" s="416"/>
      <c r="BR19" s="416"/>
      <c r="BS19" s="416"/>
      <c r="BT19" s="416"/>
      <c r="BU19" s="417"/>
      <c r="BV19" s="415">
        <v>8966681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6637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14807706</v>
      </c>
      <c r="BO23" s="416"/>
      <c r="BP23" s="416"/>
      <c r="BQ23" s="416"/>
      <c r="BR23" s="416"/>
      <c r="BS23" s="416"/>
      <c r="BT23" s="416"/>
      <c r="BU23" s="417"/>
      <c r="BV23" s="415">
        <v>14652647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7040</v>
      </c>
      <c r="R24" s="392"/>
      <c r="S24" s="392"/>
      <c r="T24" s="392"/>
      <c r="U24" s="392"/>
      <c r="V24" s="393"/>
      <c r="W24" s="457"/>
      <c r="X24" s="448"/>
      <c r="Y24" s="449"/>
      <c r="Z24" s="388" t="s">
        <v>156</v>
      </c>
      <c r="AA24" s="389"/>
      <c r="AB24" s="389"/>
      <c r="AC24" s="389"/>
      <c r="AD24" s="389"/>
      <c r="AE24" s="389"/>
      <c r="AF24" s="389"/>
      <c r="AG24" s="390"/>
      <c r="AH24" s="391">
        <v>181</v>
      </c>
      <c r="AI24" s="392"/>
      <c r="AJ24" s="392"/>
      <c r="AK24" s="392"/>
      <c r="AL24" s="393"/>
      <c r="AM24" s="391">
        <v>587707</v>
      </c>
      <c r="AN24" s="392"/>
      <c r="AO24" s="392"/>
      <c r="AP24" s="392"/>
      <c r="AQ24" s="392"/>
      <c r="AR24" s="393"/>
      <c r="AS24" s="391">
        <v>3247</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8627230</v>
      </c>
      <c r="BO24" s="416"/>
      <c r="BP24" s="416"/>
      <c r="BQ24" s="416"/>
      <c r="BR24" s="416"/>
      <c r="BS24" s="416"/>
      <c r="BT24" s="416"/>
      <c r="BU24" s="417"/>
      <c r="BV24" s="415">
        <v>8388388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5790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1566183</v>
      </c>
      <c r="BO25" s="411"/>
      <c r="BP25" s="411"/>
      <c r="BQ25" s="411"/>
      <c r="BR25" s="411"/>
      <c r="BS25" s="411"/>
      <c r="BT25" s="411"/>
      <c r="BU25" s="412"/>
      <c r="BV25" s="410">
        <v>634392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5570</v>
      </c>
      <c r="R26" s="392"/>
      <c r="S26" s="392"/>
      <c r="T26" s="392"/>
      <c r="U26" s="392"/>
      <c r="V26" s="393"/>
      <c r="W26" s="457"/>
      <c r="X26" s="448"/>
      <c r="Y26" s="449"/>
      <c r="Z26" s="388" t="s">
        <v>162</v>
      </c>
      <c r="AA26" s="470"/>
      <c r="AB26" s="470"/>
      <c r="AC26" s="470"/>
      <c r="AD26" s="470"/>
      <c r="AE26" s="470"/>
      <c r="AF26" s="470"/>
      <c r="AG26" s="471"/>
      <c r="AH26" s="391">
        <v>15</v>
      </c>
      <c r="AI26" s="392"/>
      <c r="AJ26" s="392"/>
      <c r="AK26" s="392"/>
      <c r="AL26" s="393"/>
      <c r="AM26" s="391">
        <v>50490</v>
      </c>
      <c r="AN26" s="392"/>
      <c r="AO26" s="392"/>
      <c r="AP26" s="392"/>
      <c r="AQ26" s="392"/>
      <c r="AR26" s="393"/>
      <c r="AS26" s="391">
        <v>3366</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2920</v>
      </c>
      <c r="R27" s="392"/>
      <c r="S27" s="392"/>
      <c r="T27" s="392"/>
      <c r="U27" s="392"/>
      <c r="V27" s="393"/>
      <c r="W27" s="457"/>
      <c r="X27" s="448"/>
      <c r="Y27" s="449"/>
      <c r="Z27" s="388" t="s">
        <v>165</v>
      </c>
      <c r="AA27" s="389"/>
      <c r="AB27" s="389"/>
      <c r="AC27" s="389"/>
      <c r="AD27" s="389"/>
      <c r="AE27" s="389"/>
      <c r="AF27" s="389"/>
      <c r="AG27" s="390"/>
      <c r="AH27" s="391">
        <v>22</v>
      </c>
      <c r="AI27" s="392"/>
      <c r="AJ27" s="392"/>
      <c r="AK27" s="392"/>
      <c r="AL27" s="393"/>
      <c r="AM27" s="391">
        <v>71206</v>
      </c>
      <c r="AN27" s="392"/>
      <c r="AO27" s="392"/>
      <c r="AP27" s="392"/>
      <c r="AQ27" s="392"/>
      <c r="AR27" s="393"/>
      <c r="AS27" s="391">
        <v>3237</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2390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1570918</v>
      </c>
      <c r="BO28" s="411"/>
      <c r="BP28" s="411"/>
      <c r="BQ28" s="411"/>
      <c r="BR28" s="411"/>
      <c r="BS28" s="411"/>
      <c r="BT28" s="411"/>
      <c r="BU28" s="412"/>
      <c r="BV28" s="410">
        <v>1974417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14</v>
      </c>
      <c r="M29" s="392"/>
      <c r="N29" s="392"/>
      <c r="O29" s="392"/>
      <c r="P29" s="393"/>
      <c r="Q29" s="391">
        <v>2150</v>
      </c>
      <c r="R29" s="392"/>
      <c r="S29" s="392"/>
      <c r="T29" s="392"/>
      <c r="U29" s="392"/>
      <c r="V29" s="393"/>
      <c r="W29" s="458"/>
      <c r="X29" s="459"/>
      <c r="Y29" s="460"/>
      <c r="Z29" s="388" t="s">
        <v>172</v>
      </c>
      <c r="AA29" s="389"/>
      <c r="AB29" s="389"/>
      <c r="AC29" s="389"/>
      <c r="AD29" s="389"/>
      <c r="AE29" s="389"/>
      <c r="AF29" s="389"/>
      <c r="AG29" s="390"/>
      <c r="AH29" s="391">
        <v>203</v>
      </c>
      <c r="AI29" s="392"/>
      <c r="AJ29" s="392"/>
      <c r="AK29" s="392"/>
      <c r="AL29" s="393"/>
      <c r="AM29" s="391">
        <v>658913</v>
      </c>
      <c r="AN29" s="392"/>
      <c r="AO29" s="392"/>
      <c r="AP29" s="392"/>
      <c r="AQ29" s="392"/>
      <c r="AR29" s="393"/>
      <c r="AS29" s="391">
        <v>3246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1548737</v>
      </c>
      <c r="BO29" s="416"/>
      <c r="BP29" s="416"/>
      <c r="BQ29" s="416"/>
      <c r="BR29" s="416"/>
      <c r="BS29" s="416"/>
      <c r="BT29" s="416"/>
      <c r="BU29" s="417"/>
      <c r="BV29" s="415">
        <v>857264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96.6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2039780</v>
      </c>
      <c r="BO30" s="419"/>
      <c r="BP30" s="419"/>
      <c r="BQ30" s="419"/>
      <c r="BR30" s="419"/>
      <c r="BS30" s="419"/>
      <c r="BT30" s="419"/>
      <c r="BU30" s="420"/>
      <c r="BV30" s="418">
        <v>2081402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庄内町国民健康保険特別会計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庄内町水道事業会計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庄内町簡易水道事業特別会計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山形県消防補償等組合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たちかわ風力発電研究所</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庄内町介護保険特別会計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庄内町ガス事業会計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庄内町農業集落排水事業特別会計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山形県自治会館管理組合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イグゼあまるめ</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庄内町後期高齢者医療保険特別会計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庄内町下水道事業特別会計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山形県市町村職員退職手当組合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山形県庄内町土地開発公社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〇</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IF('各会計、関係団体の財政状況及び健全化判断比率'!B36="","",'各会計、関係団体の財政状況及び健全化判断比率'!B36)</f>
        <v>庄内町風力発電事業特別会計</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山形県市町村交通災害共済組合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庄内広域行政組合（普通会計分）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庄内広域行政組合（青果市場事業特別会計）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庄内広域行政組合（庄内食肉流通センター事業特別会計）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酒田地区広域行政組合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山形県後期高齢者医療広域連合（普通会計分）</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山形県後期高齢者医療広域連合（事業会計分）</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I39" sqref="I39:J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3" t="s">
        <v>528</v>
      </c>
      <c r="D34" s="1183"/>
      <c r="E34" s="1184"/>
      <c r="F34" s="32">
        <v>7.21</v>
      </c>
      <c r="G34" s="33">
        <v>7.86</v>
      </c>
      <c r="H34" s="33">
        <v>7.89</v>
      </c>
      <c r="I34" s="33">
        <v>8.31</v>
      </c>
      <c r="J34" s="34">
        <v>7.9</v>
      </c>
      <c r="K34" s="22"/>
      <c r="L34" s="22"/>
      <c r="M34" s="22"/>
      <c r="N34" s="22"/>
      <c r="O34" s="22"/>
      <c r="P34" s="22"/>
    </row>
    <row r="35" spans="1:16" ht="39" customHeight="1" x14ac:dyDescent="0.15">
      <c r="A35" s="22"/>
      <c r="B35" s="35"/>
      <c r="C35" s="1177" t="s">
        <v>529</v>
      </c>
      <c r="D35" s="1178"/>
      <c r="E35" s="1179"/>
      <c r="F35" s="36">
        <v>3.42</v>
      </c>
      <c r="G35" s="37">
        <v>2.87</v>
      </c>
      <c r="H35" s="37">
        <v>2</v>
      </c>
      <c r="I35" s="37">
        <v>2.64</v>
      </c>
      <c r="J35" s="38">
        <v>3.6</v>
      </c>
      <c r="K35" s="22"/>
      <c r="L35" s="22"/>
      <c r="M35" s="22"/>
      <c r="N35" s="22"/>
      <c r="O35" s="22"/>
      <c r="P35" s="22"/>
    </row>
    <row r="36" spans="1:16" ht="39" customHeight="1" x14ac:dyDescent="0.15">
      <c r="A36" s="22"/>
      <c r="B36" s="35"/>
      <c r="C36" s="1177" t="s">
        <v>530</v>
      </c>
      <c r="D36" s="1178"/>
      <c r="E36" s="1179"/>
      <c r="F36" s="36">
        <v>3.9</v>
      </c>
      <c r="G36" s="37">
        <v>3.79</v>
      </c>
      <c r="H36" s="37">
        <v>3.7</v>
      </c>
      <c r="I36" s="37">
        <v>2.92</v>
      </c>
      <c r="J36" s="38">
        <v>3.5</v>
      </c>
      <c r="K36" s="22"/>
      <c r="L36" s="22"/>
      <c r="M36" s="22"/>
      <c r="N36" s="22"/>
      <c r="O36" s="22"/>
      <c r="P36" s="22"/>
    </row>
    <row r="37" spans="1:16" ht="39" customHeight="1" x14ac:dyDescent="0.15">
      <c r="A37" s="22"/>
      <c r="B37" s="35"/>
      <c r="C37" s="1177" t="s">
        <v>531</v>
      </c>
      <c r="D37" s="1178"/>
      <c r="E37" s="1179"/>
      <c r="F37" s="36">
        <v>1.4</v>
      </c>
      <c r="G37" s="37">
        <v>0.35</v>
      </c>
      <c r="H37" s="37">
        <v>0.47</v>
      </c>
      <c r="I37" s="37">
        <v>1.2</v>
      </c>
      <c r="J37" s="38">
        <v>1.68</v>
      </c>
      <c r="K37" s="22"/>
      <c r="L37" s="22"/>
      <c r="M37" s="22"/>
      <c r="N37" s="22"/>
      <c r="O37" s="22"/>
      <c r="P37" s="22"/>
    </row>
    <row r="38" spans="1:16" ht="39" customHeight="1" x14ac:dyDescent="0.15">
      <c r="A38" s="22"/>
      <c r="B38" s="35"/>
      <c r="C38" s="1177" t="s">
        <v>532</v>
      </c>
      <c r="D38" s="1178"/>
      <c r="E38" s="1179"/>
      <c r="F38" s="36">
        <v>0.96</v>
      </c>
      <c r="G38" s="37">
        <v>0.28999999999999998</v>
      </c>
      <c r="H38" s="37">
        <v>0.72</v>
      </c>
      <c r="I38" s="37">
        <v>0.54</v>
      </c>
      <c r="J38" s="38">
        <v>1.36</v>
      </c>
      <c r="K38" s="22"/>
      <c r="L38" s="22"/>
      <c r="M38" s="22"/>
      <c r="N38" s="22"/>
      <c r="O38" s="22"/>
      <c r="P38" s="22"/>
    </row>
    <row r="39" spans="1:16" ht="39" customHeight="1" x14ac:dyDescent="0.15">
      <c r="A39" s="22"/>
      <c r="B39" s="35"/>
      <c r="C39" s="1177" t="s">
        <v>533</v>
      </c>
      <c r="D39" s="1178"/>
      <c r="E39" s="1179"/>
      <c r="F39" s="36">
        <v>0.18</v>
      </c>
      <c r="G39" s="37">
        <v>0.17</v>
      </c>
      <c r="H39" s="37">
        <v>0.13</v>
      </c>
      <c r="I39" s="37">
        <v>0.04</v>
      </c>
      <c r="J39" s="38">
        <v>0.31</v>
      </c>
      <c r="K39" s="22"/>
      <c r="L39" s="22"/>
      <c r="M39" s="22"/>
      <c r="N39" s="22"/>
      <c r="O39" s="22"/>
      <c r="P39" s="22"/>
    </row>
    <row r="40" spans="1:16" ht="39" customHeight="1" x14ac:dyDescent="0.15">
      <c r="A40" s="22"/>
      <c r="B40" s="35"/>
      <c r="C40" s="1177" t="s">
        <v>534</v>
      </c>
      <c r="D40" s="1178"/>
      <c r="E40" s="1179"/>
      <c r="F40" s="36">
        <v>0.22</v>
      </c>
      <c r="G40" s="37">
        <v>0.15</v>
      </c>
      <c r="H40" s="37">
        <v>0.26</v>
      </c>
      <c r="I40" s="37">
        <v>0.26</v>
      </c>
      <c r="J40" s="38">
        <v>0.26</v>
      </c>
      <c r="K40" s="22"/>
      <c r="L40" s="22"/>
      <c r="M40" s="22"/>
      <c r="N40" s="22"/>
      <c r="O40" s="22"/>
      <c r="P40" s="22"/>
    </row>
    <row r="41" spans="1:16" ht="39" customHeight="1" x14ac:dyDescent="0.15">
      <c r="A41" s="22"/>
      <c r="B41" s="35"/>
      <c r="C41" s="1177" t="s">
        <v>535</v>
      </c>
      <c r="D41" s="1178"/>
      <c r="E41" s="1179"/>
      <c r="F41" s="36">
        <v>0.08</v>
      </c>
      <c r="G41" s="37">
        <v>0.02</v>
      </c>
      <c r="H41" s="37">
        <v>0.05</v>
      </c>
      <c r="I41" s="37">
        <v>0.05</v>
      </c>
      <c r="J41" s="38">
        <v>7.0000000000000007E-2</v>
      </c>
      <c r="K41" s="22"/>
      <c r="L41" s="22"/>
      <c r="M41" s="22"/>
      <c r="N41" s="22"/>
      <c r="O41" s="22"/>
      <c r="P41" s="22"/>
    </row>
    <row r="42" spans="1:16" ht="39" customHeight="1" x14ac:dyDescent="0.15">
      <c r="A42" s="22"/>
      <c r="B42" s="39"/>
      <c r="C42" s="1177" t="s">
        <v>536</v>
      </c>
      <c r="D42" s="1178"/>
      <c r="E42" s="1179"/>
      <c r="F42" s="36" t="s">
        <v>483</v>
      </c>
      <c r="G42" s="37" t="s">
        <v>483</v>
      </c>
      <c r="H42" s="37" t="s">
        <v>483</v>
      </c>
      <c r="I42" s="37" t="s">
        <v>483</v>
      </c>
      <c r="J42" s="38" t="s">
        <v>483</v>
      </c>
      <c r="K42" s="22"/>
      <c r="L42" s="22"/>
      <c r="M42" s="22"/>
      <c r="N42" s="22"/>
      <c r="O42" s="22"/>
      <c r="P42" s="22"/>
    </row>
    <row r="43" spans="1:16" ht="39" customHeight="1" thickBot="1" x14ac:dyDescent="0.2">
      <c r="A43" s="22"/>
      <c r="B43" s="40"/>
      <c r="C43" s="1180" t="s">
        <v>537</v>
      </c>
      <c r="D43" s="1181"/>
      <c r="E43" s="1182"/>
      <c r="F43" s="41">
        <v>0.08</v>
      </c>
      <c r="G43" s="42">
        <v>0.09</v>
      </c>
      <c r="H43" s="42">
        <v>0.11</v>
      </c>
      <c r="I43" s="42">
        <v>7.0000000000000007E-2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9" zoomScaleSheetLayoutView="55" workbookViewId="0">
      <selection activeCell="N45" sqref="N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1314</v>
      </c>
      <c r="L45" s="60">
        <v>1204</v>
      </c>
      <c r="M45" s="60">
        <v>1177</v>
      </c>
      <c r="N45" s="60">
        <v>1162</v>
      </c>
      <c r="O45" s="61">
        <v>1297</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483</v>
      </c>
      <c r="L46" s="64" t="s">
        <v>483</v>
      </c>
      <c r="M46" s="64" t="s">
        <v>483</v>
      </c>
      <c r="N46" s="64" t="s">
        <v>483</v>
      </c>
      <c r="O46" s="65" t="s">
        <v>483</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483</v>
      </c>
      <c r="L47" s="64" t="s">
        <v>483</v>
      </c>
      <c r="M47" s="64" t="s">
        <v>483</v>
      </c>
      <c r="N47" s="64" t="s">
        <v>483</v>
      </c>
      <c r="O47" s="65" t="s">
        <v>483</v>
      </c>
      <c r="P47" s="48"/>
      <c r="Q47" s="48"/>
      <c r="R47" s="48"/>
      <c r="S47" s="48"/>
      <c r="T47" s="48"/>
      <c r="U47" s="48"/>
    </row>
    <row r="48" spans="1:21" ht="30.75" customHeight="1" x14ac:dyDescent="0.15">
      <c r="A48" s="48"/>
      <c r="B48" s="1195"/>
      <c r="C48" s="1196"/>
      <c r="D48" s="62"/>
      <c r="E48" s="1187" t="s">
        <v>15</v>
      </c>
      <c r="F48" s="1187"/>
      <c r="G48" s="1187"/>
      <c r="H48" s="1187"/>
      <c r="I48" s="1187"/>
      <c r="J48" s="1188"/>
      <c r="K48" s="63">
        <v>641</v>
      </c>
      <c r="L48" s="64">
        <v>650</v>
      </c>
      <c r="M48" s="64">
        <v>714</v>
      </c>
      <c r="N48" s="64">
        <v>723</v>
      </c>
      <c r="O48" s="65">
        <v>725</v>
      </c>
      <c r="P48" s="48"/>
      <c r="Q48" s="48"/>
      <c r="R48" s="48"/>
      <c r="S48" s="48"/>
      <c r="T48" s="48"/>
      <c r="U48" s="48"/>
    </row>
    <row r="49" spans="1:21" ht="30.75" customHeight="1" x14ac:dyDescent="0.15">
      <c r="A49" s="48"/>
      <c r="B49" s="1195"/>
      <c r="C49" s="1196"/>
      <c r="D49" s="62"/>
      <c r="E49" s="1187" t="s">
        <v>16</v>
      </c>
      <c r="F49" s="1187"/>
      <c r="G49" s="1187"/>
      <c r="H49" s="1187"/>
      <c r="I49" s="1187"/>
      <c r="J49" s="1188"/>
      <c r="K49" s="63">
        <v>73</v>
      </c>
      <c r="L49" s="64">
        <v>75</v>
      </c>
      <c r="M49" s="64">
        <v>74</v>
      </c>
      <c r="N49" s="64">
        <v>61</v>
      </c>
      <c r="O49" s="65">
        <v>37</v>
      </c>
      <c r="P49" s="48"/>
      <c r="Q49" s="48"/>
      <c r="R49" s="48"/>
      <c r="S49" s="48"/>
      <c r="T49" s="48"/>
      <c r="U49" s="48"/>
    </row>
    <row r="50" spans="1:21" ht="30.75" customHeight="1" x14ac:dyDescent="0.15">
      <c r="A50" s="48"/>
      <c r="B50" s="1195"/>
      <c r="C50" s="1196"/>
      <c r="D50" s="62"/>
      <c r="E50" s="1187" t="s">
        <v>17</v>
      </c>
      <c r="F50" s="1187"/>
      <c r="G50" s="1187"/>
      <c r="H50" s="1187"/>
      <c r="I50" s="1187"/>
      <c r="J50" s="1188"/>
      <c r="K50" s="63">
        <v>6</v>
      </c>
      <c r="L50" s="64">
        <v>6</v>
      </c>
      <c r="M50" s="64">
        <v>15</v>
      </c>
      <c r="N50" s="64">
        <v>15</v>
      </c>
      <c r="O50" s="65">
        <v>15</v>
      </c>
      <c r="P50" s="48"/>
      <c r="Q50" s="48"/>
      <c r="R50" s="48"/>
      <c r="S50" s="48"/>
      <c r="T50" s="48"/>
      <c r="U50" s="48"/>
    </row>
    <row r="51" spans="1:21" ht="30.75" customHeight="1" x14ac:dyDescent="0.15">
      <c r="A51" s="48"/>
      <c r="B51" s="1197"/>
      <c r="C51" s="1198"/>
      <c r="D51" s="66"/>
      <c r="E51" s="1187" t="s">
        <v>18</v>
      </c>
      <c r="F51" s="1187"/>
      <c r="G51" s="1187"/>
      <c r="H51" s="1187"/>
      <c r="I51" s="1187"/>
      <c r="J51" s="1188"/>
      <c r="K51" s="63">
        <v>0</v>
      </c>
      <c r="L51" s="64">
        <v>0</v>
      </c>
      <c r="M51" s="64">
        <v>0</v>
      </c>
      <c r="N51" s="64">
        <v>0</v>
      </c>
      <c r="O51" s="65" t="s">
        <v>483</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1313</v>
      </c>
      <c r="L52" s="64">
        <v>1334</v>
      </c>
      <c r="M52" s="64">
        <v>1417</v>
      </c>
      <c r="N52" s="64">
        <v>1418</v>
      </c>
      <c r="O52" s="65">
        <v>1491</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721</v>
      </c>
      <c r="L53" s="69">
        <v>601</v>
      </c>
      <c r="M53" s="69">
        <v>563</v>
      </c>
      <c r="N53" s="69">
        <v>543</v>
      </c>
      <c r="O53" s="70">
        <v>583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 zoomScaleSheetLayoutView="100" workbookViewId="0">
      <selection activeCell="M50" sqref="M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3" t="s">
        <v>24</v>
      </c>
      <c r="C41" s="1214"/>
      <c r="D41" s="81"/>
      <c r="E41" s="1215" t="s">
        <v>25</v>
      </c>
      <c r="F41" s="1215"/>
      <c r="G41" s="1215"/>
      <c r="H41" s="1216"/>
      <c r="I41" s="82">
        <v>13715</v>
      </c>
      <c r="J41" s="83">
        <v>14158</v>
      </c>
      <c r="K41" s="83">
        <v>14483</v>
      </c>
      <c r="L41" s="83">
        <v>14653</v>
      </c>
      <c r="M41" s="84">
        <v>14808</v>
      </c>
    </row>
    <row r="42" spans="2:13" ht="27.75" customHeight="1" x14ac:dyDescent="0.15">
      <c r="B42" s="1203"/>
      <c r="C42" s="1204"/>
      <c r="D42" s="85"/>
      <c r="E42" s="1207" t="s">
        <v>26</v>
      </c>
      <c r="F42" s="1207"/>
      <c r="G42" s="1207"/>
      <c r="H42" s="1208"/>
      <c r="I42" s="86">
        <v>117</v>
      </c>
      <c r="J42" s="87">
        <v>102</v>
      </c>
      <c r="K42" s="87">
        <v>86</v>
      </c>
      <c r="L42" s="87">
        <v>71</v>
      </c>
      <c r="M42" s="88">
        <v>56</v>
      </c>
    </row>
    <row r="43" spans="2:13" ht="27.75" customHeight="1" x14ac:dyDescent="0.15">
      <c r="B43" s="1203"/>
      <c r="C43" s="1204"/>
      <c r="D43" s="85"/>
      <c r="E43" s="1207" t="s">
        <v>27</v>
      </c>
      <c r="F43" s="1207"/>
      <c r="G43" s="1207"/>
      <c r="H43" s="1208"/>
      <c r="I43" s="86">
        <v>9201</v>
      </c>
      <c r="J43" s="87">
        <v>9093</v>
      </c>
      <c r="K43" s="87">
        <v>8757</v>
      </c>
      <c r="L43" s="87">
        <v>8409</v>
      </c>
      <c r="M43" s="88">
        <v>8055</v>
      </c>
    </row>
    <row r="44" spans="2:13" ht="27.75" customHeight="1" x14ac:dyDescent="0.15">
      <c r="B44" s="1203"/>
      <c r="C44" s="1204"/>
      <c r="D44" s="85"/>
      <c r="E44" s="1207" t="s">
        <v>28</v>
      </c>
      <c r="F44" s="1207"/>
      <c r="G44" s="1207"/>
      <c r="H44" s="1208"/>
      <c r="I44" s="86">
        <v>282</v>
      </c>
      <c r="J44" s="87">
        <v>207</v>
      </c>
      <c r="K44" s="87">
        <v>134</v>
      </c>
      <c r="L44" s="87">
        <v>68</v>
      </c>
      <c r="M44" s="88">
        <v>36</v>
      </c>
    </row>
    <row r="45" spans="2:13" ht="27.75" customHeight="1" x14ac:dyDescent="0.15">
      <c r="B45" s="1203"/>
      <c r="C45" s="1204"/>
      <c r="D45" s="85"/>
      <c r="E45" s="1207" t="s">
        <v>29</v>
      </c>
      <c r="F45" s="1207"/>
      <c r="G45" s="1207"/>
      <c r="H45" s="1208"/>
      <c r="I45" s="86">
        <v>2297</v>
      </c>
      <c r="J45" s="87">
        <v>2266</v>
      </c>
      <c r="K45" s="87">
        <v>2052</v>
      </c>
      <c r="L45" s="87">
        <v>1988</v>
      </c>
      <c r="M45" s="88">
        <v>1934</v>
      </c>
    </row>
    <row r="46" spans="2:13" ht="27.75" customHeight="1" x14ac:dyDescent="0.15">
      <c r="B46" s="1203"/>
      <c r="C46" s="1204"/>
      <c r="D46" s="89"/>
      <c r="E46" s="1207" t="s">
        <v>30</v>
      </c>
      <c r="F46" s="1207"/>
      <c r="G46" s="1207"/>
      <c r="H46" s="1208"/>
      <c r="I46" s="86">
        <v>143</v>
      </c>
      <c r="J46" s="87">
        <v>118</v>
      </c>
      <c r="K46" s="87">
        <v>111</v>
      </c>
      <c r="L46" s="87">
        <v>117</v>
      </c>
      <c r="M46" s="88">
        <v>87</v>
      </c>
    </row>
    <row r="47" spans="2:13" ht="27.75" customHeight="1" x14ac:dyDescent="0.15">
      <c r="B47" s="1203"/>
      <c r="C47" s="1204"/>
      <c r="D47" s="90"/>
      <c r="E47" s="1217" t="s">
        <v>31</v>
      </c>
      <c r="F47" s="1218"/>
      <c r="G47" s="1218"/>
      <c r="H47" s="1219"/>
      <c r="I47" s="86" t="s">
        <v>483</v>
      </c>
      <c r="J47" s="87" t="s">
        <v>483</v>
      </c>
      <c r="K47" s="87" t="s">
        <v>483</v>
      </c>
      <c r="L47" s="87" t="s">
        <v>483</v>
      </c>
      <c r="M47" s="88" t="s">
        <v>483</v>
      </c>
    </row>
    <row r="48" spans="2:13" ht="27.75" customHeight="1" x14ac:dyDescent="0.15">
      <c r="B48" s="1203"/>
      <c r="C48" s="1204"/>
      <c r="D48" s="85"/>
      <c r="E48" s="1207" t="s">
        <v>32</v>
      </c>
      <c r="F48" s="1207"/>
      <c r="G48" s="1207"/>
      <c r="H48" s="1208"/>
      <c r="I48" s="86" t="s">
        <v>483</v>
      </c>
      <c r="J48" s="87" t="s">
        <v>483</v>
      </c>
      <c r="K48" s="87" t="s">
        <v>483</v>
      </c>
      <c r="L48" s="87" t="s">
        <v>483</v>
      </c>
      <c r="M48" s="88" t="s">
        <v>483</v>
      </c>
    </row>
    <row r="49" spans="2:13" ht="27.75" customHeight="1" x14ac:dyDescent="0.15">
      <c r="B49" s="1205"/>
      <c r="C49" s="1206"/>
      <c r="D49" s="85"/>
      <c r="E49" s="1207" t="s">
        <v>33</v>
      </c>
      <c r="F49" s="1207"/>
      <c r="G49" s="1207"/>
      <c r="H49" s="1208"/>
      <c r="I49" s="86" t="s">
        <v>483</v>
      </c>
      <c r="J49" s="87" t="s">
        <v>483</v>
      </c>
      <c r="K49" s="87" t="s">
        <v>483</v>
      </c>
      <c r="L49" s="87" t="s">
        <v>483</v>
      </c>
      <c r="M49" s="88" t="s">
        <v>483</v>
      </c>
    </row>
    <row r="50" spans="2:13" ht="27.75" customHeight="1" x14ac:dyDescent="0.15">
      <c r="B50" s="1201" t="s">
        <v>34</v>
      </c>
      <c r="C50" s="1202"/>
      <c r="D50" s="91"/>
      <c r="E50" s="1207" t="s">
        <v>35</v>
      </c>
      <c r="F50" s="1207"/>
      <c r="G50" s="1207"/>
      <c r="H50" s="1208"/>
      <c r="I50" s="86">
        <v>2922</v>
      </c>
      <c r="J50" s="87">
        <v>3362</v>
      </c>
      <c r="K50" s="87">
        <v>3503</v>
      </c>
      <c r="L50" s="87">
        <v>3750</v>
      </c>
      <c r="M50" s="88">
        <v>4029</v>
      </c>
    </row>
    <row r="51" spans="2:13" ht="27.75" customHeight="1" x14ac:dyDescent="0.15">
      <c r="B51" s="1203"/>
      <c r="C51" s="1204"/>
      <c r="D51" s="85"/>
      <c r="E51" s="1207" t="s">
        <v>36</v>
      </c>
      <c r="F51" s="1207"/>
      <c r="G51" s="1207"/>
      <c r="H51" s="1208"/>
      <c r="I51" s="86">
        <v>1351</v>
      </c>
      <c r="J51" s="87">
        <v>1264</v>
      </c>
      <c r="K51" s="87">
        <v>1149</v>
      </c>
      <c r="L51" s="87">
        <v>1043</v>
      </c>
      <c r="M51" s="88">
        <v>945</v>
      </c>
    </row>
    <row r="52" spans="2:13" ht="27.75" customHeight="1" x14ac:dyDescent="0.15">
      <c r="B52" s="1205"/>
      <c r="C52" s="1206"/>
      <c r="D52" s="85"/>
      <c r="E52" s="1207" t="s">
        <v>37</v>
      </c>
      <c r="F52" s="1207"/>
      <c r="G52" s="1207"/>
      <c r="H52" s="1208"/>
      <c r="I52" s="86">
        <v>14981</v>
      </c>
      <c r="J52" s="87">
        <v>15791</v>
      </c>
      <c r="K52" s="87">
        <v>15423</v>
      </c>
      <c r="L52" s="87">
        <v>15612</v>
      </c>
      <c r="M52" s="88">
        <v>15449</v>
      </c>
    </row>
    <row r="53" spans="2:13" ht="27.75" customHeight="1" thickBot="1" x14ac:dyDescent="0.2">
      <c r="B53" s="1209" t="s">
        <v>38</v>
      </c>
      <c r="C53" s="1210"/>
      <c r="D53" s="92"/>
      <c r="E53" s="1211" t="s">
        <v>39</v>
      </c>
      <c r="F53" s="1211"/>
      <c r="G53" s="1211"/>
      <c r="H53" s="1212"/>
      <c r="I53" s="93">
        <v>6501</v>
      </c>
      <c r="J53" s="94">
        <v>5527</v>
      </c>
      <c r="K53" s="94">
        <v>5549</v>
      </c>
      <c r="L53" s="94">
        <v>4899</v>
      </c>
      <c r="M53" s="95">
        <v>4553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1" zoomScale="80" zoomScaleNormal="80" zoomScaleSheetLayoutView="55" workbookViewId="0">
      <selection activeCell="G41" sqref="G4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20"/>
      <c r="H43" s="1221"/>
      <c r="I43" s="1221"/>
      <c r="J43" s="1221"/>
      <c r="K43" s="1221"/>
      <c r="L43" s="1221"/>
      <c r="M43" s="1221"/>
      <c r="N43" s="1221"/>
      <c r="O43" s="1222"/>
    </row>
    <row r="44" spans="2:17" x14ac:dyDescent="0.15">
      <c r="B44" s="250"/>
      <c r="C44" s="246"/>
      <c r="D44" s="246"/>
      <c r="E44" s="246"/>
      <c r="F44" s="246"/>
      <c r="G44" s="1223"/>
      <c r="H44" s="1224"/>
      <c r="I44" s="1224"/>
      <c r="J44" s="1224"/>
      <c r="K44" s="1224"/>
      <c r="L44" s="1224"/>
      <c r="M44" s="1224"/>
      <c r="N44" s="1224"/>
      <c r="O44" s="1225"/>
    </row>
    <row r="45" spans="2:17" x14ac:dyDescent="0.15">
      <c r="B45" s="250"/>
      <c r="C45" s="246"/>
      <c r="D45" s="246"/>
      <c r="E45" s="246"/>
      <c r="F45" s="246"/>
      <c r="G45" s="1223"/>
      <c r="H45" s="1224"/>
      <c r="I45" s="1224"/>
      <c r="J45" s="1224"/>
      <c r="K45" s="1224"/>
      <c r="L45" s="1224"/>
      <c r="M45" s="1224"/>
      <c r="N45" s="1224"/>
      <c r="O45" s="1225"/>
    </row>
    <row r="46" spans="2:17" x14ac:dyDescent="0.15">
      <c r="B46" s="250"/>
      <c r="C46" s="246"/>
      <c r="D46" s="246"/>
      <c r="E46" s="246"/>
      <c r="F46" s="246"/>
      <c r="G46" s="1223"/>
      <c r="H46" s="1224"/>
      <c r="I46" s="1224"/>
      <c r="J46" s="1224"/>
      <c r="K46" s="1224"/>
      <c r="L46" s="1224"/>
      <c r="M46" s="1224"/>
      <c r="N46" s="1224"/>
      <c r="O46" s="1225"/>
    </row>
    <row r="47" spans="2:17" x14ac:dyDescent="0.15">
      <c r="B47" s="250"/>
      <c r="C47" s="246"/>
      <c r="D47" s="246"/>
      <c r="E47" s="246"/>
      <c r="F47" s="246"/>
      <c r="G47" s="1226"/>
      <c r="H47" s="1227"/>
      <c r="I47" s="1227"/>
      <c r="J47" s="1227"/>
      <c r="K47" s="1227"/>
      <c r="L47" s="1227"/>
      <c r="M47" s="1227"/>
      <c r="N47" s="1227"/>
      <c r="O47" s="1228"/>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29"/>
      <c r="H50" s="1230"/>
      <c r="I50" s="1230"/>
      <c r="J50" s="1231"/>
      <c r="K50" s="356" t="s">
        <v>522</v>
      </c>
      <c r="L50" s="356" t="s">
        <v>523</v>
      </c>
      <c r="M50" s="356" t="s">
        <v>524</v>
      </c>
      <c r="N50" s="356" t="s">
        <v>525</v>
      </c>
      <c r="O50" s="356" t="s">
        <v>526</v>
      </c>
    </row>
    <row r="51" spans="1:17" x14ac:dyDescent="0.15">
      <c r="B51" s="250"/>
      <c r="C51" s="246"/>
      <c r="D51" s="246"/>
      <c r="E51" s="246"/>
      <c r="F51" s="246"/>
      <c r="G51" s="1232" t="s">
        <v>563</v>
      </c>
      <c r="H51" s="1233"/>
      <c r="I51" s="1238" t="s">
        <v>564</v>
      </c>
      <c r="J51" s="1238"/>
      <c r="K51" s="1240"/>
      <c r="L51" s="1240"/>
      <c r="M51" s="1240"/>
      <c r="N51" s="1240"/>
      <c r="O51" s="1240"/>
    </row>
    <row r="52" spans="1:17" x14ac:dyDescent="0.15">
      <c r="B52" s="250"/>
      <c r="C52" s="246"/>
      <c r="D52" s="246"/>
      <c r="E52" s="246"/>
      <c r="F52" s="246"/>
      <c r="G52" s="1234"/>
      <c r="H52" s="1235"/>
      <c r="I52" s="1239"/>
      <c r="J52" s="1239"/>
      <c r="K52" s="1241"/>
      <c r="L52" s="1241"/>
      <c r="M52" s="1241"/>
      <c r="N52" s="1241"/>
      <c r="O52" s="1241"/>
    </row>
    <row r="53" spans="1:17" x14ac:dyDescent="0.15">
      <c r="A53" s="357"/>
      <c r="B53" s="250"/>
      <c r="C53" s="246"/>
      <c r="D53" s="246"/>
      <c r="E53" s="246"/>
      <c r="F53" s="246"/>
      <c r="G53" s="1234"/>
      <c r="H53" s="1235"/>
      <c r="I53" s="1242" t="s">
        <v>569</v>
      </c>
      <c r="J53" s="1242"/>
      <c r="K53" s="1243"/>
      <c r="L53" s="1243"/>
      <c r="M53" s="1243"/>
      <c r="N53" s="1243"/>
      <c r="O53" s="1243"/>
    </row>
    <row r="54" spans="1:17" x14ac:dyDescent="0.15">
      <c r="A54" s="357"/>
      <c r="B54" s="250"/>
      <c r="C54" s="246"/>
      <c r="D54" s="246"/>
      <c r="E54" s="246"/>
      <c r="F54" s="246"/>
      <c r="G54" s="1236"/>
      <c r="H54" s="1237"/>
      <c r="I54" s="1242"/>
      <c r="J54" s="1242"/>
      <c r="K54" s="1244"/>
      <c r="L54" s="1244"/>
      <c r="M54" s="1244"/>
      <c r="N54" s="1244"/>
      <c r="O54" s="1244"/>
    </row>
    <row r="55" spans="1:17" x14ac:dyDescent="0.15">
      <c r="A55" s="357"/>
      <c r="B55" s="250"/>
      <c r="C55" s="246"/>
      <c r="D55" s="246"/>
      <c r="E55" s="246"/>
      <c r="F55" s="246"/>
      <c r="G55" s="1245" t="s">
        <v>565</v>
      </c>
      <c r="H55" s="1246"/>
      <c r="I55" s="1242" t="s">
        <v>564</v>
      </c>
      <c r="J55" s="1242"/>
      <c r="K55" s="1240"/>
      <c r="L55" s="1240"/>
      <c r="M55" s="1240"/>
      <c r="N55" s="1240"/>
      <c r="O55" s="1240"/>
    </row>
    <row r="56" spans="1:17" x14ac:dyDescent="0.15">
      <c r="A56" s="357"/>
      <c r="B56" s="250"/>
      <c r="C56" s="246"/>
      <c r="D56" s="246"/>
      <c r="E56" s="246"/>
      <c r="F56" s="246"/>
      <c r="G56" s="1247"/>
      <c r="H56" s="1248"/>
      <c r="I56" s="1242"/>
      <c r="J56" s="1242"/>
      <c r="K56" s="1241"/>
      <c r="L56" s="1241"/>
      <c r="M56" s="1241"/>
      <c r="N56" s="1241"/>
      <c r="O56" s="1241"/>
    </row>
    <row r="57" spans="1:17" s="357" customFormat="1" x14ac:dyDescent="0.15">
      <c r="B57" s="358"/>
      <c r="C57" s="354"/>
      <c r="D57" s="354"/>
      <c r="E57" s="354"/>
      <c r="F57" s="354"/>
      <c r="G57" s="1247"/>
      <c r="H57" s="1248"/>
      <c r="I57" s="1251" t="s">
        <v>569</v>
      </c>
      <c r="J57" s="1251"/>
      <c r="K57" s="1243"/>
      <c r="L57" s="1243"/>
      <c r="M57" s="1243"/>
      <c r="N57" s="1243"/>
      <c r="O57" s="1243"/>
      <c r="P57" s="359"/>
      <c r="Q57" s="358"/>
    </row>
    <row r="58" spans="1:17" s="357" customFormat="1" x14ac:dyDescent="0.15">
      <c r="A58" s="245"/>
      <c r="B58" s="358"/>
      <c r="C58" s="354"/>
      <c r="D58" s="354"/>
      <c r="E58" s="354"/>
      <c r="F58" s="354"/>
      <c r="G58" s="1249"/>
      <c r="H58" s="1250"/>
      <c r="I58" s="1251"/>
      <c r="J58" s="1251"/>
      <c r="K58" s="1244"/>
      <c r="L58" s="1244"/>
      <c r="M58" s="1244"/>
      <c r="N58" s="1244"/>
      <c r="O58" s="124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20" t="s">
        <v>570</v>
      </c>
      <c r="H65" s="1221"/>
      <c r="I65" s="1221"/>
      <c r="J65" s="1221"/>
      <c r="K65" s="1221"/>
      <c r="L65" s="1221"/>
      <c r="M65" s="1221"/>
      <c r="N65" s="1221"/>
      <c r="O65" s="1222"/>
    </row>
    <row r="66" spans="2:30" x14ac:dyDescent="0.15">
      <c r="B66" s="250"/>
      <c r="C66" s="246"/>
      <c r="D66" s="246"/>
      <c r="E66" s="246"/>
      <c r="F66" s="246"/>
      <c r="G66" s="1223"/>
      <c r="H66" s="1224"/>
      <c r="I66" s="1224"/>
      <c r="J66" s="1224"/>
      <c r="K66" s="1224"/>
      <c r="L66" s="1224"/>
      <c r="M66" s="1224"/>
      <c r="N66" s="1224"/>
      <c r="O66" s="1225"/>
    </row>
    <row r="67" spans="2:30" x14ac:dyDescent="0.15">
      <c r="B67" s="250"/>
      <c r="C67" s="246"/>
      <c r="D67" s="246"/>
      <c r="E67" s="246"/>
      <c r="F67" s="246"/>
      <c r="G67" s="1223"/>
      <c r="H67" s="1224"/>
      <c r="I67" s="1224"/>
      <c r="J67" s="1224"/>
      <c r="K67" s="1224"/>
      <c r="L67" s="1224"/>
      <c r="M67" s="1224"/>
      <c r="N67" s="1224"/>
      <c r="O67" s="1225"/>
    </row>
    <row r="68" spans="2:30" x14ac:dyDescent="0.15">
      <c r="B68" s="250"/>
      <c r="C68" s="246"/>
      <c r="D68" s="246"/>
      <c r="E68" s="246"/>
      <c r="F68" s="246"/>
      <c r="G68" s="1223"/>
      <c r="H68" s="1224"/>
      <c r="I68" s="1224"/>
      <c r="J68" s="1224"/>
      <c r="K68" s="1224"/>
      <c r="L68" s="1224"/>
      <c r="M68" s="1224"/>
      <c r="N68" s="1224"/>
      <c r="O68" s="1225"/>
    </row>
    <row r="69" spans="2:30" x14ac:dyDescent="0.15">
      <c r="B69" s="250"/>
      <c r="C69" s="246"/>
      <c r="D69" s="246"/>
      <c r="E69" s="246"/>
      <c r="F69" s="246"/>
      <c r="G69" s="1226"/>
      <c r="H69" s="1227"/>
      <c r="I69" s="1227"/>
      <c r="J69" s="1227"/>
      <c r="K69" s="1227"/>
      <c r="L69" s="1227"/>
      <c r="M69" s="1227"/>
      <c r="N69" s="1227"/>
      <c r="O69" s="122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29"/>
      <c r="H72" s="1230"/>
      <c r="I72" s="1230"/>
      <c r="J72" s="1231"/>
      <c r="K72" s="356" t="s">
        <v>522</v>
      </c>
      <c r="L72" s="356" t="s">
        <v>523</v>
      </c>
      <c r="M72" s="356" t="s">
        <v>524</v>
      </c>
      <c r="N72" s="356" t="s">
        <v>525</v>
      </c>
      <c r="O72" s="356" t="s">
        <v>526</v>
      </c>
    </row>
    <row r="73" spans="2:30" x14ac:dyDescent="0.15">
      <c r="B73" s="250"/>
      <c r="C73" s="246"/>
      <c r="D73" s="246"/>
      <c r="E73" s="246"/>
      <c r="F73" s="246"/>
      <c r="G73" s="1232" t="s">
        <v>563</v>
      </c>
      <c r="H73" s="1233"/>
      <c r="I73" s="1238" t="s">
        <v>564</v>
      </c>
      <c r="J73" s="1238"/>
      <c r="K73" s="1252">
        <v>109.7</v>
      </c>
      <c r="L73" s="1252">
        <v>92.8</v>
      </c>
      <c r="M73" s="1241">
        <v>94.9</v>
      </c>
      <c r="N73" s="1241">
        <v>82.8</v>
      </c>
      <c r="O73" s="1241">
        <v>79.400000000000006</v>
      </c>
      <c r="S73" s="245">
        <v>9.9</v>
      </c>
    </row>
    <row r="74" spans="2:30" x14ac:dyDescent="0.15">
      <c r="B74" s="250"/>
      <c r="C74" s="246"/>
      <c r="D74" s="246"/>
      <c r="E74" s="246"/>
      <c r="F74" s="246"/>
      <c r="G74" s="1234"/>
      <c r="H74" s="1235"/>
      <c r="I74" s="1239"/>
      <c r="J74" s="1239"/>
      <c r="K74" s="1252"/>
      <c r="L74" s="1252"/>
      <c r="M74" s="1241"/>
      <c r="N74" s="1241"/>
      <c r="O74" s="1241"/>
    </row>
    <row r="75" spans="2:30" x14ac:dyDescent="0.15">
      <c r="B75" s="250"/>
      <c r="C75" s="246"/>
      <c r="D75" s="246"/>
      <c r="E75" s="246"/>
      <c r="F75" s="246"/>
      <c r="G75" s="1234"/>
      <c r="H75" s="1235"/>
      <c r="I75" s="1242" t="s">
        <v>568</v>
      </c>
      <c r="J75" s="1242"/>
      <c r="K75" s="1253">
        <v>13.2</v>
      </c>
      <c r="L75" s="1253">
        <v>12.1</v>
      </c>
      <c r="M75" s="1253">
        <v>10.7</v>
      </c>
      <c r="N75" s="1253">
        <v>9.6999999999999993</v>
      </c>
      <c r="O75" s="1253">
        <v>9.6</v>
      </c>
      <c r="U75" s="245">
        <v>81.2</v>
      </c>
      <c r="W75" s="245">
        <v>87.2</v>
      </c>
      <c r="Y75" s="245">
        <v>99.8</v>
      </c>
      <c r="AA75" s="245">
        <v>109.5</v>
      </c>
      <c r="AC75" s="245">
        <v>115.2</v>
      </c>
    </row>
    <row r="76" spans="2:30" x14ac:dyDescent="0.15">
      <c r="B76" s="250"/>
      <c r="C76" s="246"/>
      <c r="D76" s="246"/>
      <c r="E76" s="246"/>
      <c r="F76" s="246"/>
      <c r="G76" s="1236"/>
      <c r="H76" s="1237"/>
      <c r="I76" s="1242"/>
      <c r="J76" s="1242"/>
      <c r="K76" s="1244"/>
      <c r="L76" s="1244"/>
      <c r="M76" s="1244"/>
      <c r="N76" s="1244"/>
      <c r="O76" s="1244"/>
    </row>
    <row r="77" spans="2:30" x14ac:dyDescent="0.15">
      <c r="B77" s="250"/>
      <c r="C77" s="246"/>
      <c r="D77" s="246"/>
      <c r="E77" s="246"/>
      <c r="F77" s="246"/>
      <c r="G77" s="1245" t="s">
        <v>565</v>
      </c>
      <c r="H77" s="1246"/>
      <c r="I77" s="1242" t="s">
        <v>564</v>
      </c>
      <c r="J77" s="1242"/>
      <c r="K77" s="1252">
        <v>30.7</v>
      </c>
      <c r="L77" s="1252">
        <v>22.3</v>
      </c>
      <c r="M77" s="1241">
        <v>20.3</v>
      </c>
      <c r="N77" s="1241">
        <v>20.2</v>
      </c>
      <c r="O77" s="1241">
        <v>15.5</v>
      </c>
      <c r="R77" s="245">
        <v>12.3</v>
      </c>
      <c r="T77" s="245">
        <v>11.1</v>
      </c>
    </row>
    <row r="78" spans="2:30" x14ac:dyDescent="0.15">
      <c r="B78" s="250"/>
      <c r="C78" s="246"/>
      <c r="D78" s="246"/>
      <c r="E78" s="246"/>
      <c r="F78" s="246"/>
      <c r="G78" s="1247"/>
      <c r="H78" s="1248"/>
      <c r="I78" s="1242"/>
      <c r="J78" s="1242"/>
      <c r="K78" s="1252"/>
      <c r="L78" s="1252"/>
      <c r="M78" s="1241"/>
      <c r="N78" s="1241"/>
      <c r="O78" s="1241"/>
    </row>
    <row r="79" spans="2:30" x14ac:dyDescent="0.15">
      <c r="B79" s="250"/>
      <c r="C79" s="246"/>
      <c r="D79" s="246"/>
      <c r="E79" s="246"/>
      <c r="F79" s="246"/>
      <c r="G79" s="1247"/>
      <c r="H79" s="1248"/>
      <c r="I79" s="1254" t="s">
        <v>568</v>
      </c>
      <c r="J79" s="1251"/>
      <c r="K79" s="1255">
        <v>9.1999999999999993</v>
      </c>
      <c r="L79" s="1255">
        <v>8.5</v>
      </c>
      <c r="M79" s="1255">
        <v>7.7</v>
      </c>
      <c r="N79" s="1255">
        <v>7.1</v>
      </c>
      <c r="O79" s="1255">
        <v>6.6</v>
      </c>
      <c r="V79" s="245">
        <v>53.5</v>
      </c>
      <c r="X79" s="245">
        <v>48.2</v>
      </c>
      <c r="Z79" s="245">
        <v>34.200000000000003</v>
      </c>
      <c r="AB79" s="245">
        <v>30.3</v>
      </c>
      <c r="AD79" s="245">
        <v>28.9</v>
      </c>
    </row>
    <row r="80" spans="2:30" x14ac:dyDescent="0.15">
      <c r="B80" s="250"/>
      <c r="C80" s="246"/>
      <c r="D80" s="246"/>
      <c r="E80" s="246"/>
      <c r="F80" s="246"/>
      <c r="G80" s="1249"/>
      <c r="H80" s="1250"/>
      <c r="I80" s="1251"/>
      <c r="J80" s="1251"/>
      <c r="K80" s="1255"/>
      <c r="L80" s="1255"/>
      <c r="M80" s="1255"/>
      <c r="N80" s="1255"/>
      <c r="O80" s="125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election activeCell="G112" sqref="G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84611</v>
      </c>
      <c r="E3" s="118"/>
      <c r="F3" s="119">
        <v>46819</v>
      </c>
      <c r="G3" s="120"/>
      <c r="H3" s="121"/>
    </row>
    <row r="4" spans="1:8" x14ac:dyDescent="0.15">
      <c r="A4" s="122"/>
      <c r="B4" s="123"/>
      <c r="C4" s="124"/>
      <c r="D4" s="125">
        <v>53537</v>
      </c>
      <c r="E4" s="126"/>
      <c r="F4" s="127">
        <v>24121</v>
      </c>
      <c r="G4" s="128"/>
      <c r="H4" s="129"/>
    </row>
    <row r="5" spans="1:8" x14ac:dyDescent="0.15">
      <c r="A5" s="110" t="s">
        <v>516</v>
      </c>
      <c r="B5" s="115"/>
      <c r="C5" s="116"/>
      <c r="D5" s="117">
        <v>76057</v>
      </c>
      <c r="E5" s="118"/>
      <c r="F5" s="119">
        <v>53270</v>
      </c>
      <c r="G5" s="120"/>
      <c r="H5" s="121"/>
    </row>
    <row r="6" spans="1:8" x14ac:dyDescent="0.15">
      <c r="A6" s="122"/>
      <c r="B6" s="123"/>
      <c r="C6" s="124"/>
      <c r="D6" s="125">
        <v>42190</v>
      </c>
      <c r="E6" s="126"/>
      <c r="F6" s="127">
        <v>24316</v>
      </c>
      <c r="G6" s="128"/>
      <c r="H6" s="129"/>
    </row>
    <row r="7" spans="1:8" x14ac:dyDescent="0.15">
      <c r="A7" s="110" t="s">
        <v>517</v>
      </c>
      <c r="B7" s="115"/>
      <c r="C7" s="116"/>
      <c r="D7" s="117">
        <v>43679</v>
      </c>
      <c r="E7" s="118"/>
      <c r="F7" s="119">
        <v>53292</v>
      </c>
      <c r="G7" s="120"/>
      <c r="H7" s="121"/>
    </row>
    <row r="8" spans="1:8" x14ac:dyDescent="0.15">
      <c r="A8" s="122"/>
      <c r="B8" s="123"/>
      <c r="C8" s="124"/>
      <c r="D8" s="125">
        <v>25958</v>
      </c>
      <c r="E8" s="126"/>
      <c r="F8" s="127">
        <v>28900</v>
      </c>
      <c r="G8" s="128"/>
      <c r="H8" s="129"/>
    </row>
    <row r="9" spans="1:8" x14ac:dyDescent="0.15">
      <c r="A9" s="110" t="s">
        <v>518</v>
      </c>
      <c r="B9" s="115"/>
      <c r="C9" s="116"/>
      <c r="D9" s="117">
        <v>51242</v>
      </c>
      <c r="E9" s="118"/>
      <c r="F9" s="119">
        <v>56894</v>
      </c>
      <c r="G9" s="120"/>
      <c r="H9" s="121"/>
    </row>
    <row r="10" spans="1:8" x14ac:dyDescent="0.15">
      <c r="A10" s="122"/>
      <c r="B10" s="123"/>
      <c r="C10" s="124"/>
      <c r="D10" s="125">
        <v>30971</v>
      </c>
      <c r="E10" s="126"/>
      <c r="F10" s="127">
        <v>32548</v>
      </c>
      <c r="G10" s="128"/>
      <c r="H10" s="129"/>
    </row>
    <row r="11" spans="1:8" x14ac:dyDescent="0.15">
      <c r="A11" s="110" t="s">
        <v>519</v>
      </c>
      <c r="B11" s="115"/>
      <c r="C11" s="116"/>
      <c r="D11" s="117">
        <v>64928</v>
      </c>
      <c r="E11" s="118"/>
      <c r="F11" s="119">
        <v>57122</v>
      </c>
      <c r="G11" s="120"/>
      <c r="H11" s="121"/>
    </row>
    <row r="12" spans="1:8" x14ac:dyDescent="0.15">
      <c r="A12" s="122"/>
      <c r="B12" s="123"/>
      <c r="C12" s="130"/>
      <c r="D12" s="125">
        <v>21705</v>
      </c>
      <c r="E12" s="126"/>
      <c r="F12" s="127">
        <v>36191</v>
      </c>
      <c r="G12" s="128"/>
      <c r="H12" s="129"/>
    </row>
    <row r="13" spans="1:8" x14ac:dyDescent="0.15">
      <c r="A13" s="110"/>
      <c r="B13" s="115"/>
      <c r="C13" s="131"/>
      <c r="D13" s="132">
        <v>64103</v>
      </c>
      <c r="E13" s="133"/>
      <c r="F13" s="134">
        <v>53479</v>
      </c>
      <c r="G13" s="135"/>
      <c r="H13" s="121"/>
    </row>
    <row r="14" spans="1:8" x14ac:dyDescent="0.15">
      <c r="A14" s="122"/>
      <c r="B14" s="123"/>
      <c r="C14" s="124"/>
      <c r="D14" s="125">
        <v>34872</v>
      </c>
      <c r="E14" s="126"/>
      <c r="F14" s="127">
        <v>29215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7.22</v>
      </c>
      <c r="C19" s="136">
        <f>ROUND(VALUE(SUBSTITUTE(実質収支比率等に係る経年分析!G$48,"▲","-")),2)</f>
        <v>7.86</v>
      </c>
      <c r="D19" s="136">
        <f>ROUND(VALUE(SUBSTITUTE(実質収支比率等に係る経年分析!H$48,"▲","-")),2)</f>
        <v>7.9</v>
      </c>
      <c r="E19" s="136">
        <f>ROUND(VALUE(SUBSTITUTE(実質収支比率等に係る経年分析!I$48,"▲","-")),2)</f>
        <v>8.31</v>
      </c>
      <c r="F19" s="136">
        <f>ROUND(VALUE(SUBSTITUTE(実質収支比率等に係る経年分析!J$48,"▲","-")),2)</f>
        <v>7.91</v>
      </c>
    </row>
    <row r="20" spans="1:11" x14ac:dyDescent="0.15">
      <c r="A20" s="136" t="s">
        <v>44</v>
      </c>
      <c r="B20" s="136">
        <f>ROUND(VALUE(SUBSTITUTE(実質収支比率等に係る経年分析!F$47,"▲","-")),2)</f>
        <v>15.72</v>
      </c>
      <c r="C20" s="136">
        <f>ROUND(VALUE(SUBSTITUTE(実質収支比率等に係る経年分析!G$47,"▲","-")),2)</f>
        <v>21.33</v>
      </c>
      <c r="D20" s="136">
        <f>ROUND(VALUE(SUBSTITUTE(実質収支比率等に係る経年分析!H$47,"▲","-")),2)</f>
        <v>22.96</v>
      </c>
      <c r="E20" s="136">
        <f>ROUND(VALUE(SUBSTITUTE(実質収支比率等に係る経年分析!I$47,"▲","-")),2)</f>
        <v>27.25</v>
      </c>
      <c r="F20" s="136">
        <f>ROUND(VALUE(SUBSTITUTE(実質収支比率等に係る経年分析!J$47,"▲","-")),2)</f>
        <v>22</v>
      </c>
    </row>
    <row r="21" spans="1:11" x14ac:dyDescent="0.15">
      <c r="A21" s="136" t="s">
        <v>45</v>
      </c>
      <c r="B21" s="136">
        <f>IF(ISNUMBER(VALUE(SUBSTITUTE(実質収支比率等に係る経年分析!F$49,"▲","-"))),ROUND(VALUE(SUBSTITUTE(実質収支比率等に係る経年分析!F$49,"▲","-")),2),NA())</f>
        <v>5.28</v>
      </c>
      <c r="C21" s="136">
        <f>IF(ISNUMBER(VALUE(SUBSTITUTE(実質収支比率等に係る経年分析!G$49,"▲","-"))),ROUND(VALUE(SUBSTITUTE(実質収支比率等に係る経年分析!G$49,"▲","-")),2),NA())</f>
        <v>6.41</v>
      </c>
      <c r="D21" s="136">
        <f>IF(ISNUMBER(VALUE(SUBSTITUTE(実質収支比率等に係る経年分析!H$49,"▲","-"))),ROUND(VALUE(SUBSTITUTE(実質収支比率等に係る経年分析!H$49,"▲","-")),2),NA())</f>
        <v>1.61</v>
      </c>
      <c r="E21" s="136">
        <f>IF(ISNUMBER(VALUE(SUBSTITUTE(実質収支比率等に係る経年分析!I$49,"▲","-"))),ROUND(VALUE(SUBSTITUTE(実質収支比率等に係る経年分析!I$49,"▲","-")),2),NA())</f>
        <v>4.99</v>
      </c>
      <c r="F21" s="136">
        <f>IF(ISNUMBER(VALUE(SUBSTITUTE(実質収支比率等に係る経年分析!J$49,"▲","-"))),ROUND(VALUE(SUBSTITUTE(実質収支比率等に係る経年分析!J$49,"▲","-")),2),NA())</f>
        <v>-6.18</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7.0000000000000007E-2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庄内町農業集落排水事業特別会計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庄内町下水道事業特別会計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0.26</v>
      </c>
    </row>
    <row r="31" spans="1:11" x14ac:dyDescent="0.15">
      <c r="A31" s="137" t="str">
        <f>IF(連結実質赤字比率に係る赤字・黒字の構成分析!C$39="",NA(),連結実質赤字比率に係る赤字・黒字の構成分析!C$39)</f>
        <v>庄内町風力発電事業特別会計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0.31</v>
      </c>
    </row>
    <row r="32" spans="1:11" x14ac:dyDescent="0.15">
      <c r="A32" s="137" t="str">
        <f>IF(連結実質赤字比率に係る赤字・黒字の構成分析!C$38="",NA(),連結実質赤字比率に係る赤字・黒字の構成分析!C$38)</f>
        <v>庄内町介護保険特別会計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1.36</v>
      </c>
    </row>
    <row r="33" spans="1:16" x14ac:dyDescent="0.15">
      <c r="A33" s="137" t="str">
        <f>IF(連結実質赤字比率に係る赤字・黒字の構成分析!C$37="",NA(),連結実質赤字比率に係る赤字・黒字の構成分析!C$37)</f>
        <v>庄内町国民健康保険特別会計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1.68</v>
      </c>
    </row>
    <row r="34" spans="1:16" x14ac:dyDescent="0.15">
      <c r="A34" s="137" t="str">
        <f>IF(連結実質赤字比率に係る赤字・黒字の構成分析!C$36="",NA(),連結実質赤字比率に係る赤字・黒字の構成分析!C$36)</f>
        <v>庄内町水道事業会計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v>
      </c>
    </row>
    <row r="35" spans="1:16" x14ac:dyDescent="0.15">
      <c r="A35" s="137" t="str">
        <f>IF(連結実質赤字比率に係る赤字・黒字の構成分析!C$35="",NA(),連結実質赤字比率に係る赤字・黒字の構成分析!C$35)</f>
        <v>庄内町ガス事業会計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1313</v>
      </c>
      <c r="E42" s="138"/>
      <c r="F42" s="138"/>
      <c r="G42" s="138">
        <f>'実質公債費比率（分子）の構造'!L$52</f>
        <v>1334</v>
      </c>
      <c r="H42" s="138"/>
      <c r="I42" s="138"/>
      <c r="J42" s="138">
        <f>'実質公債費比率（分子）の構造'!M$52</f>
        <v>1417</v>
      </c>
      <c r="K42" s="138"/>
      <c r="L42" s="138"/>
      <c r="M42" s="138">
        <f>'実質公債費比率（分子）の構造'!N$52</f>
        <v>1418</v>
      </c>
      <c r="N42" s="138"/>
      <c r="O42" s="138"/>
      <c r="P42" s="138">
        <f>'実質公債費比率（分子）の構造'!O$52</f>
        <v>1491</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54</v>
      </c>
      <c r="B44" s="138">
        <f>'実質公債費比率（分子）の構造'!K$50</f>
        <v>6</v>
      </c>
      <c r="C44" s="138"/>
      <c r="D44" s="138"/>
      <c r="E44" s="138">
        <f>'実質公債費比率（分子）の構造'!L$50</f>
        <v>6</v>
      </c>
      <c r="F44" s="138"/>
      <c r="G44" s="138"/>
      <c r="H44" s="138">
        <f>'実質公債費比率（分子）の構造'!M$50</f>
        <v>15</v>
      </c>
      <c r="I44" s="138"/>
      <c r="J44" s="138"/>
      <c r="K44" s="138">
        <f>'実質公債費比率（分子）の構造'!N$50</f>
        <v>15</v>
      </c>
      <c r="L44" s="138"/>
      <c r="M44" s="138"/>
      <c r="N44" s="138">
        <f>'実質公債費比率（分子）の構造'!O$50</f>
        <v>15</v>
      </c>
      <c r="O44" s="138"/>
      <c r="P44" s="138"/>
    </row>
    <row r="45" spans="1:16" x14ac:dyDescent="0.15">
      <c r="A45" s="138" t="s">
        <v>55</v>
      </c>
      <c r="B45" s="138">
        <f>'実質公債費比率（分子）の構造'!K$49</f>
        <v>73</v>
      </c>
      <c r="C45" s="138"/>
      <c r="D45" s="138"/>
      <c r="E45" s="138">
        <f>'実質公債費比率（分子）の構造'!L$49</f>
        <v>75</v>
      </c>
      <c r="F45" s="138"/>
      <c r="G45" s="138"/>
      <c r="H45" s="138">
        <f>'実質公債費比率（分子）の構造'!M$49</f>
        <v>74</v>
      </c>
      <c r="I45" s="138"/>
      <c r="J45" s="138"/>
      <c r="K45" s="138">
        <f>'実質公債費比率（分子）の構造'!N$49</f>
        <v>61</v>
      </c>
      <c r="L45" s="138"/>
      <c r="M45" s="138"/>
      <c r="N45" s="138">
        <f>'実質公債費比率（分子）の構造'!O$49</f>
        <v>37</v>
      </c>
      <c r="O45" s="138"/>
      <c r="P45" s="138"/>
    </row>
    <row r="46" spans="1:16" x14ac:dyDescent="0.15">
      <c r="A46" s="138" t="s">
        <v>56</v>
      </c>
      <c r="B46" s="138">
        <f>'実質公債費比率（分子）の構造'!K$48</f>
        <v>641</v>
      </c>
      <c r="C46" s="138"/>
      <c r="D46" s="138"/>
      <c r="E46" s="138">
        <f>'実質公債費比率（分子）の構造'!L$48</f>
        <v>650</v>
      </c>
      <c r="F46" s="138"/>
      <c r="G46" s="138"/>
      <c r="H46" s="138">
        <f>'実質公債費比率（分子）の構造'!M$48</f>
        <v>714</v>
      </c>
      <c r="I46" s="138"/>
      <c r="J46" s="138"/>
      <c r="K46" s="138">
        <f>'実質公債費比率（分子）の構造'!N$48</f>
        <v>723</v>
      </c>
      <c r="L46" s="138"/>
      <c r="M46" s="138"/>
      <c r="N46" s="138">
        <f>'実質公債費比率（分子）の構造'!O$48</f>
        <v>725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1314</v>
      </c>
      <c r="C49" s="138"/>
      <c r="D49" s="138"/>
      <c r="E49" s="138">
        <f>'実質公債費比率（分子）の構造'!L$45</f>
        <v>1204</v>
      </c>
      <c r="F49" s="138"/>
      <c r="G49" s="138"/>
      <c r="H49" s="138">
        <f>'実質公債費比率（分子）の構造'!M$45</f>
        <v>1177</v>
      </c>
      <c r="I49" s="138"/>
      <c r="J49" s="138"/>
      <c r="K49" s="138">
        <f>'実質公債費比率（分子）の構造'!N$45</f>
        <v>1162</v>
      </c>
      <c r="L49" s="138"/>
      <c r="M49" s="138"/>
      <c r="N49" s="138">
        <f>'実質公債費比率（分子）の構造'!O$45</f>
        <v>1297</v>
      </c>
      <c r="O49" s="138"/>
      <c r="P49" s="138"/>
    </row>
    <row r="50" spans="1:16" x14ac:dyDescent="0.15">
      <c r="A50" s="138" t="s">
        <v>60</v>
      </c>
      <c r="B50" s="138" t="e">
        <f>NA()</f>
        <v>#N/A</v>
      </c>
      <c r="C50" s="138">
        <f>IF(ISNUMBER('実質公債費比率（分子）の構造'!K$53),'実質公債費比率（分子）の構造'!K$53,NA())</f>
        <v>721</v>
      </c>
      <c r="D50" s="138" t="e">
        <f>NA()</f>
        <v>#N/A</v>
      </c>
      <c r="E50" s="138" t="e">
        <f>NA()</f>
        <v>#N/A</v>
      </c>
      <c r="F50" s="138">
        <f>IF(ISNUMBER('実質公債費比率（分子）の構造'!L$53),'実質公債費比率（分子）の構造'!L$53,NA())</f>
        <v>601</v>
      </c>
      <c r="G50" s="138" t="e">
        <f>NA()</f>
        <v>#N/A</v>
      </c>
      <c r="H50" s="138" t="e">
        <f>NA()</f>
        <v>#N/A</v>
      </c>
      <c r="I50" s="138">
        <f>IF(ISNUMBER('実質公債費比率（分子）の構造'!M$53),'実質公債費比率（分子）の構造'!M$53,NA())</f>
        <v>563</v>
      </c>
      <c r="J50" s="138" t="e">
        <f>NA()</f>
        <v>#N/A</v>
      </c>
      <c r="K50" s="138" t="e">
        <f>NA()</f>
        <v>#N/A</v>
      </c>
      <c r="L50" s="138">
        <f>IF(ISNUMBER('実質公債費比率（分子）の構造'!N$53),'実質公債費比率（分子）の構造'!N$53,NA())</f>
        <v>543</v>
      </c>
      <c r="M50" s="138" t="e">
        <f>NA()</f>
        <v>#N/A</v>
      </c>
      <c r="N50" s="138" t="e">
        <f>NA()</f>
        <v>#N/A</v>
      </c>
      <c r="O50" s="138">
        <f>IF(ISNUMBER('実質公債費比率（分子）の構造'!O$53),'実質公債費比率（分子）の構造'!O$53,NA())</f>
        <v>583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14981</v>
      </c>
      <c r="E56" s="137"/>
      <c r="F56" s="137"/>
      <c r="G56" s="137">
        <f>'将来負担比率（分子）の構造'!J$52</f>
        <v>15791</v>
      </c>
      <c r="H56" s="137"/>
      <c r="I56" s="137"/>
      <c r="J56" s="137">
        <f>'将来負担比率（分子）の構造'!K$52</f>
        <v>15423</v>
      </c>
      <c r="K56" s="137"/>
      <c r="L56" s="137"/>
      <c r="M56" s="137">
        <f>'将来負担比率（分子）の構造'!L$52</f>
        <v>15612</v>
      </c>
      <c r="N56" s="137"/>
      <c r="O56" s="137"/>
      <c r="P56" s="137">
        <f>'将来負担比率（分子）の構造'!M$52</f>
        <v>15449</v>
      </c>
    </row>
    <row r="57" spans="1:16" x14ac:dyDescent="0.15">
      <c r="A57" s="137" t="s">
        <v>36</v>
      </c>
      <c r="B57" s="137"/>
      <c r="C57" s="137"/>
      <c r="D57" s="137">
        <f>'将来負担比率（分子）の構造'!I$51</f>
        <v>1351</v>
      </c>
      <c r="E57" s="137"/>
      <c r="F57" s="137"/>
      <c r="G57" s="137">
        <f>'将来負担比率（分子）の構造'!J$51</f>
        <v>1264</v>
      </c>
      <c r="H57" s="137"/>
      <c r="I57" s="137"/>
      <c r="J57" s="137">
        <f>'将来負担比率（分子）の構造'!K$51</f>
        <v>1149</v>
      </c>
      <c r="K57" s="137"/>
      <c r="L57" s="137"/>
      <c r="M57" s="137">
        <f>'将来負担比率（分子）の構造'!L$51</f>
        <v>1043</v>
      </c>
      <c r="N57" s="137"/>
      <c r="O57" s="137"/>
      <c r="P57" s="137">
        <f>'将来負担比率（分子）の構造'!M$51</f>
        <v>945</v>
      </c>
    </row>
    <row r="58" spans="1:16" x14ac:dyDescent="0.15">
      <c r="A58" s="137" t="s">
        <v>35</v>
      </c>
      <c r="B58" s="137"/>
      <c r="C58" s="137"/>
      <c r="D58" s="137">
        <f>'将来負担比率（分子）の構造'!I$50</f>
        <v>2922</v>
      </c>
      <c r="E58" s="137"/>
      <c r="F58" s="137"/>
      <c r="G58" s="137">
        <f>'将来負担比率（分子）の構造'!J$50</f>
        <v>3362</v>
      </c>
      <c r="H58" s="137"/>
      <c r="I58" s="137"/>
      <c r="J58" s="137">
        <f>'将来負担比率（分子）の構造'!K$50</f>
        <v>3503</v>
      </c>
      <c r="K58" s="137"/>
      <c r="L58" s="137"/>
      <c r="M58" s="137">
        <f>'将来負担比率（分子）の構造'!L$50</f>
        <v>3750</v>
      </c>
      <c r="N58" s="137"/>
      <c r="O58" s="137"/>
      <c r="P58" s="137">
        <f>'将来負担比率（分子）の構造'!M$50</f>
        <v>4029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143</v>
      </c>
      <c r="C61" s="137"/>
      <c r="D61" s="137"/>
      <c r="E61" s="137">
        <f>'将来負担比率（分子）の構造'!J$46</f>
        <v>118</v>
      </c>
      <c r="F61" s="137"/>
      <c r="G61" s="137"/>
      <c r="H61" s="137">
        <f>'将来負担比率（分子）の構造'!K$46</f>
        <v>111</v>
      </c>
      <c r="I61" s="137"/>
      <c r="J61" s="137"/>
      <c r="K61" s="137">
        <f>'将来負担比率（分子）の構造'!L$46</f>
        <v>117</v>
      </c>
      <c r="L61" s="137"/>
      <c r="M61" s="137"/>
      <c r="N61" s="137">
        <f>'将来負担比率（分子）の構造'!M$46</f>
        <v>87</v>
      </c>
      <c r="O61" s="137"/>
      <c r="P61" s="137"/>
    </row>
    <row r="62" spans="1:16" x14ac:dyDescent="0.15">
      <c r="A62" s="137" t="s">
        <v>29</v>
      </c>
      <c r="B62" s="137">
        <f>'将来負担比率（分子）の構造'!I$45</f>
        <v>2297</v>
      </c>
      <c r="C62" s="137"/>
      <c r="D62" s="137"/>
      <c r="E62" s="137">
        <f>'将来負担比率（分子）の構造'!J$45</f>
        <v>2266</v>
      </c>
      <c r="F62" s="137"/>
      <c r="G62" s="137"/>
      <c r="H62" s="137">
        <f>'将来負担比率（分子）の構造'!K$45</f>
        <v>2052</v>
      </c>
      <c r="I62" s="137"/>
      <c r="J62" s="137"/>
      <c r="K62" s="137">
        <f>'将来負担比率（分子）の構造'!L$45</f>
        <v>1988</v>
      </c>
      <c r="L62" s="137"/>
      <c r="M62" s="137"/>
      <c r="N62" s="137">
        <f>'将来負担比率（分子）の構造'!M$45</f>
        <v>1934</v>
      </c>
      <c r="O62" s="137"/>
      <c r="P62" s="137"/>
    </row>
    <row r="63" spans="1:16" x14ac:dyDescent="0.15">
      <c r="A63" s="137" t="s">
        <v>28</v>
      </c>
      <c r="B63" s="137">
        <f>'将来負担比率（分子）の構造'!I$44</f>
        <v>282</v>
      </c>
      <c r="C63" s="137"/>
      <c r="D63" s="137"/>
      <c r="E63" s="137">
        <f>'将来負担比率（分子）の構造'!J$44</f>
        <v>207</v>
      </c>
      <c r="F63" s="137"/>
      <c r="G63" s="137"/>
      <c r="H63" s="137">
        <f>'将来負担比率（分子）の構造'!K$44</f>
        <v>134</v>
      </c>
      <c r="I63" s="137"/>
      <c r="J63" s="137"/>
      <c r="K63" s="137">
        <f>'将来負担比率（分子）の構造'!L$44</f>
        <v>68</v>
      </c>
      <c r="L63" s="137"/>
      <c r="M63" s="137"/>
      <c r="N63" s="137">
        <f>'将来負担比率（分子）の構造'!M$44</f>
        <v>36</v>
      </c>
      <c r="O63" s="137"/>
      <c r="P63" s="137"/>
    </row>
    <row r="64" spans="1:16" x14ac:dyDescent="0.15">
      <c r="A64" s="137" t="s">
        <v>27</v>
      </c>
      <c r="B64" s="137">
        <f>'将来負担比率（分子）の構造'!I$43</f>
        <v>9201</v>
      </c>
      <c r="C64" s="137"/>
      <c r="D64" s="137"/>
      <c r="E64" s="137">
        <f>'将来負担比率（分子）の構造'!J$43</f>
        <v>9093</v>
      </c>
      <c r="F64" s="137"/>
      <c r="G64" s="137"/>
      <c r="H64" s="137">
        <f>'将来負担比率（分子）の構造'!K$43</f>
        <v>8757</v>
      </c>
      <c r="I64" s="137"/>
      <c r="J64" s="137"/>
      <c r="K64" s="137">
        <f>'将来負担比率（分子）の構造'!L$43</f>
        <v>8409</v>
      </c>
      <c r="L64" s="137"/>
      <c r="M64" s="137"/>
      <c r="N64" s="137">
        <f>'将来負担比率（分子）の構造'!M$43</f>
        <v>8055</v>
      </c>
      <c r="O64" s="137"/>
      <c r="P64" s="137"/>
    </row>
    <row r="65" spans="1:16" x14ac:dyDescent="0.15">
      <c r="A65" s="137" t="s">
        <v>26</v>
      </c>
      <c r="B65" s="137">
        <f>'将来負担比率（分子）の構造'!I$42</f>
        <v>117</v>
      </c>
      <c r="C65" s="137"/>
      <c r="D65" s="137"/>
      <c r="E65" s="137">
        <f>'将来負担比率（分子）の構造'!J$42</f>
        <v>102</v>
      </c>
      <c r="F65" s="137"/>
      <c r="G65" s="137"/>
      <c r="H65" s="137">
        <f>'将来負担比率（分子）の構造'!K$42</f>
        <v>86</v>
      </c>
      <c r="I65" s="137"/>
      <c r="J65" s="137"/>
      <c r="K65" s="137">
        <f>'将来負担比率（分子）の構造'!L$42</f>
        <v>71</v>
      </c>
      <c r="L65" s="137"/>
      <c r="M65" s="137"/>
      <c r="N65" s="137">
        <f>'将来負担比率（分子）の構造'!M$42</f>
        <v>56</v>
      </c>
      <c r="O65" s="137"/>
      <c r="P65" s="137"/>
    </row>
    <row r="66" spans="1:16" x14ac:dyDescent="0.15">
      <c r="A66" s="137" t="s">
        <v>25</v>
      </c>
      <c r="B66" s="137">
        <f>'将来負担比率（分子）の構造'!I$41</f>
        <v>13715</v>
      </c>
      <c r="C66" s="137"/>
      <c r="D66" s="137"/>
      <c r="E66" s="137">
        <f>'将来負担比率（分子）の構造'!J$41</f>
        <v>14158</v>
      </c>
      <c r="F66" s="137"/>
      <c r="G66" s="137"/>
      <c r="H66" s="137">
        <f>'将来負担比率（分子）の構造'!K$41</f>
        <v>14483</v>
      </c>
      <c r="I66" s="137"/>
      <c r="J66" s="137"/>
      <c r="K66" s="137">
        <f>'将来負担比率（分子）の構造'!L$41</f>
        <v>14653</v>
      </c>
      <c r="L66" s="137"/>
      <c r="M66" s="137"/>
      <c r="N66" s="137">
        <f>'将来負担比率（分子）の構造'!M$41</f>
        <v>14808</v>
      </c>
      <c r="O66" s="137"/>
      <c r="P66" s="137"/>
    </row>
    <row r="67" spans="1:16" x14ac:dyDescent="0.15">
      <c r="A67" s="137" t="s">
        <v>64</v>
      </c>
      <c r="B67" s="137" t="e">
        <f>NA()</f>
        <v>#N/A</v>
      </c>
      <c r="C67" s="137">
        <f>IF(ISNUMBER('将来負担比率（分子）の構造'!I$53), IF('将来負担比率（分子）の構造'!I$53 &lt; 0, 0, '将来負担比率（分子）の構造'!I$53), NA())</f>
        <v>6501</v>
      </c>
      <c r="D67" s="137" t="e">
        <f>NA()</f>
        <v>#N/A</v>
      </c>
      <c r="E67" s="137" t="e">
        <f>NA()</f>
        <v>#N/A</v>
      </c>
      <c r="F67" s="137">
        <f>IF(ISNUMBER('将来負担比率（分子）の構造'!J$53), IF('将来負担比率（分子）の構造'!J$53 &lt; 0, 0, '将来負担比率（分子）の構造'!J$53), NA())</f>
        <v>5527</v>
      </c>
      <c r="G67" s="137" t="e">
        <f>NA()</f>
        <v>#N/A</v>
      </c>
      <c r="H67" s="137" t="e">
        <f>NA()</f>
        <v>#N/A</v>
      </c>
      <c r="I67" s="137">
        <f>IF(ISNUMBER('将来負担比率（分子）の構造'!K$53), IF('将来負担比率（分子）の構造'!K$53 &lt; 0, 0, '将来負担比率（分子）の構造'!K$53), NA())</f>
        <v>5549</v>
      </c>
      <c r="J67" s="137" t="e">
        <f>NA()</f>
        <v>#N/A</v>
      </c>
      <c r="K67" s="137" t="e">
        <f>NA()</f>
        <v>#N/A</v>
      </c>
      <c r="L67" s="137">
        <f>IF(ISNUMBER('将来負担比率（分子）の構造'!L$53), IF('将来負担比率（分子）の構造'!L$53 &lt; 0, 0, '将来負担比率（分子）の構造'!L$53), NA())</f>
        <v>4899</v>
      </c>
      <c r="M67" s="137" t="e">
        <f>NA()</f>
        <v>#N/A</v>
      </c>
      <c r="N67" s="137" t="e">
        <f>NA()</f>
        <v>#N/A</v>
      </c>
      <c r="O67" s="137">
        <f>IF(ISNUMBER('将来負担比率（分子）の構造'!M$53), IF('将来負担比率（分子）の構造'!M$53 &lt; 0, 0, '将来負担比率（分子）の構造'!M$53), NA())</f>
        <v>4553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E1" workbookViewId="0">
      <selection activeCell="BS19" sqref="BS19:CB1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1938400</v>
      </c>
      <c r="S5" s="671"/>
      <c r="T5" s="671"/>
      <c r="U5" s="671"/>
      <c r="V5" s="671"/>
      <c r="W5" s="671"/>
      <c r="X5" s="671"/>
      <c r="Y5" s="718"/>
      <c r="Z5" s="731">
        <v>14.8</v>
      </c>
      <c r="AA5" s="731"/>
      <c r="AB5" s="731"/>
      <c r="AC5" s="731"/>
      <c r="AD5" s="732">
        <v>1874789</v>
      </c>
      <c r="AE5" s="732"/>
      <c r="AF5" s="732"/>
      <c r="AG5" s="732"/>
      <c r="AH5" s="732"/>
      <c r="AI5" s="732"/>
      <c r="AJ5" s="732"/>
      <c r="AK5" s="732"/>
      <c r="AL5" s="719">
        <v>27.2</v>
      </c>
      <c r="AM5" s="688"/>
      <c r="AN5" s="688"/>
      <c r="AO5" s="720"/>
      <c r="AP5" s="707" t="s">
        <v>211</v>
      </c>
      <c r="AQ5" s="708"/>
      <c r="AR5" s="708"/>
      <c r="AS5" s="708"/>
      <c r="AT5" s="708"/>
      <c r="AU5" s="708"/>
      <c r="AV5" s="708"/>
      <c r="AW5" s="708"/>
      <c r="AX5" s="708"/>
      <c r="AY5" s="708"/>
      <c r="AZ5" s="708"/>
      <c r="BA5" s="708"/>
      <c r="BB5" s="708"/>
      <c r="BC5" s="708"/>
      <c r="BD5" s="708"/>
      <c r="BE5" s="708"/>
      <c r="BF5" s="709"/>
      <c r="BG5" s="620">
        <v>1866116</v>
      </c>
      <c r="BH5" s="621"/>
      <c r="BI5" s="621"/>
      <c r="BJ5" s="621"/>
      <c r="BK5" s="621"/>
      <c r="BL5" s="621"/>
      <c r="BM5" s="621"/>
      <c r="BN5" s="622"/>
      <c r="BO5" s="673">
        <v>96.3</v>
      </c>
      <c r="BP5" s="673"/>
      <c r="BQ5" s="673"/>
      <c r="BR5" s="673"/>
      <c r="BS5" s="674">
        <v>10638</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101681</v>
      </c>
      <c r="S6" s="621"/>
      <c r="T6" s="621"/>
      <c r="U6" s="621"/>
      <c r="V6" s="621"/>
      <c r="W6" s="621"/>
      <c r="X6" s="621"/>
      <c r="Y6" s="622"/>
      <c r="Z6" s="673">
        <v>0.8</v>
      </c>
      <c r="AA6" s="673"/>
      <c r="AB6" s="673"/>
      <c r="AC6" s="673"/>
      <c r="AD6" s="674">
        <v>101681</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1866116</v>
      </c>
      <c r="BH6" s="621"/>
      <c r="BI6" s="621"/>
      <c r="BJ6" s="621"/>
      <c r="BK6" s="621"/>
      <c r="BL6" s="621"/>
      <c r="BM6" s="621"/>
      <c r="BN6" s="622"/>
      <c r="BO6" s="673">
        <v>96.3</v>
      </c>
      <c r="BP6" s="673"/>
      <c r="BQ6" s="673"/>
      <c r="BR6" s="673"/>
      <c r="BS6" s="674">
        <v>10638</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113239</v>
      </c>
      <c r="CS6" s="621"/>
      <c r="CT6" s="621"/>
      <c r="CU6" s="621"/>
      <c r="CV6" s="621"/>
      <c r="CW6" s="621"/>
      <c r="CX6" s="621"/>
      <c r="CY6" s="622"/>
      <c r="CZ6" s="673">
        <v>0.9</v>
      </c>
      <c r="DA6" s="673"/>
      <c r="DB6" s="673"/>
      <c r="DC6" s="673"/>
      <c r="DD6" s="626" t="s">
        <v>218</v>
      </c>
      <c r="DE6" s="621"/>
      <c r="DF6" s="621"/>
      <c r="DG6" s="621"/>
      <c r="DH6" s="621"/>
      <c r="DI6" s="621"/>
      <c r="DJ6" s="621"/>
      <c r="DK6" s="621"/>
      <c r="DL6" s="621"/>
      <c r="DM6" s="621"/>
      <c r="DN6" s="621"/>
      <c r="DO6" s="621"/>
      <c r="DP6" s="622"/>
      <c r="DQ6" s="626">
        <v>113184</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2688</v>
      </c>
      <c r="S7" s="621"/>
      <c r="T7" s="621"/>
      <c r="U7" s="621"/>
      <c r="V7" s="621"/>
      <c r="W7" s="621"/>
      <c r="X7" s="621"/>
      <c r="Y7" s="622"/>
      <c r="Z7" s="673">
        <v>0</v>
      </c>
      <c r="AA7" s="673"/>
      <c r="AB7" s="673"/>
      <c r="AC7" s="673"/>
      <c r="AD7" s="674">
        <v>2688</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813706</v>
      </c>
      <c r="BH7" s="621"/>
      <c r="BI7" s="621"/>
      <c r="BJ7" s="621"/>
      <c r="BK7" s="621"/>
      <c r="BL7" s="621"/>
      <c r="BM7" s="621"/>
      <c r="BN7" s="622"/>
      <c r="BO7" s="673">
        <v>42</v>
      </c>
      <c r="BP7" s="673"/>
      <c r="BQ7" s="673"/>
      <c r="BR7" s="673"/>
      <c r="BS7" s="674">
        <v>10638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2255388</v>
      </c>
      <c r="CS7" s="621"/>
      <c r="CT7" s="621"/>
      <c r="CU7" s="621"/>
      <c r="CV7" s="621"/>
      <c r="CW7" s="621"/>
      <c r="CX7" s="621"/>
      <c r="CY7" s="622"/>
      <c r="CZ7" s="673">
        <v>18.100000000000001</v>
      </c>
      <c r="DA7" s="673"/>
      <c r="DB7" s="673"/>
      <c r="DC7" s="673"/>
      <c r="DD7" s="626">
        <v>24649</v>
      </c>
      <c r="DE7" s="621"/>
      <c r="DF7" s="621"/>
      <c r="DG7" s="621"/>
      <c r="DH7" s="621"/>
      <c r="DI7" s="621"/>
      <c r="DJ7" s="621"/>
      <c r="DK7" s="621"/>
      <c r="DL7" s="621"/>
      <c r="DM7" s="621"/>
      <c r="DN7" s="621"/>
      <c r="DO7" s="621"/>
      <c r="DP7" s="622"/>
      <c r="DQ7" s="626">
        <v>2033901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4266</v>
      </c>
      <c r="S8" s="621"/>
      <c r="T8" s="621"/>
      <c r="U8" s="621"/>
      <c r="V8" s="621"/>
      <c r="W8" s="621"/>
      <c r="X8" s="621"/>
      <c r="Y8" s="622"/>
      <c r="Z8" s="673">
        <v>0</v>
      </c>
      <c r="AA8" s="673"/>
      <c r="AB8" s="673"/>
      <c r="AC8" s="673"/>
      <c r="AD8" s="674">
        <v>4266</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38601</v>
      </c>
      <c r="BH8" s="621"/>
      <c r="BI8" s="621"/>
      <c r="BJ8" s="621"/>
      <c r="BK8" s="621"/>
      <c r="BL8" s="621"/>
      <c r="BM8" s="621"/>
      <c r="BN8" s="622"/>
      <c r="BO8" s="673">
        <v>2</v>
      </c>
      <c r="BP8" s="673"/>
      <c r="BQ8" s="673"/>
      <c r="BR8" s="673"/>
      <c r="BS8" s="626" t="s">
        <v>113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2965694</v>
      </c>
      <c r="CS8" s="621"/>
      <c r="CT8" s="621"/>
      <c r="CU8" s="621"/>
      <c r="CV8" s="621"/>
      <c r="CW8" s="621"/>
      <c r="CX8" s="621"/>
      <c r="CY8" s="622"/>
      <c r="CZ8" s="673">
        <v>23.7</v>
      </c>
      <c r="DA8" s="673"/>
      <c r="DB8" s="673"/>
      <c r="DC8" s="673"/>
      <c r="DD8" s="626">
        <v>5015</v>
      </c>
      <c r="DE8" s="621"/>
      <c r="DF8" s="621"/>
      <c r="DG8" s="621"/>
      <c r="DH8" s="621"/>
      <c r="DI8" s="621"/>
      <c r="DJ8" s="621"/>
      <c r="DK8" s="621"/>
      <c r="DL8" s="621"/>
      <c r="DM8" s="621"/>
      <c r="DN8" s="621"/>
      <c r="DO8" s="621"/>
      <c r="DP8" s="622"/>
      <c r="DQ8" s="626">
        <v>1643438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2190</v>
      </c>
      <c r="S9" s="621"/>
      <c r="T9" s="621"/>
      <c r="U9" s="621"/>
      <c r="V9" s="621"/>
      <c r="W9" s="621"/>
      <c r="X9" s="621"/>
      <c r="Y9" s="622"/>
      <c r="Z9" s="673">
        <v>0</v>
      </c>
      <c r="AA9" s="673"/>
      <c r="AB9" s="673"/>
      <c r="AC9" s="673"/>
      <c r="AD9" s="674">
        <v>2190</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683848</v>
      </c>
      <c r="BH9" s="621"/>
      <c r="BI9" s="621"/>
      <c r="BJ9" s="621"/>
      <c r="BK9" s="621"/>
      <c r="BL9" s="621"/>
      <c r="BM9" s="621"/>
      <c r="BN9" s="622"/>
      <c r="BO9" s="673">
        <v>35.299999999999997</v>
      </c>
      <c r="BP9" s="673"/>
      <c r="BQ9" s="673"/>
      <c r="BR9" s="673"/>
      <c r="BS9" s="626" t="s">
        <v>113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437163</v>
      </c>
      <c r="CS9" s="621"/>
      <c r="CT9" s="621"/>
      <c r="CU9" s="621"/>
      <c r="CV9" s="621"/>
      <c r="CW9" s="621"/>
      <c r="CX9" s="621"/>
      <c r="CY9" s="622"/>
      <c r="CZ9" s="673">
        <v>3.5</v>
      </c>
      <c r="DA9" s="673"/>
      <c r="DB9" s="673"/>
      <c r="DC9" s="673"/>
      <c r="DD9" s="626">
        <v>4526</v>
      </c>
      <c r="DE9" s="621"/>
      <c r="DF9" s="621"/>
      <c r="DG9" s="621"/>
      <c r="DH9" s="621"/>
      <c r="DI9" s="621"/>
      <c r="DJ9" s="621"/>
      <c r="DK9" s="621"/>
      <c r="DL9" s="621"/>
      <c r="DM9" s="621"/>
      <c r="DN9" s="621"/>
      <c r="DO9" s="621"/>
      <c r="DP9" s="622"/>
      <c r="DQ9" s="626">
        <v>422355</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337338</v>
      </c>
      <c r="S10" s="621"/>
      <c r="T10" s="621"/>
      <c r="U10" s="621"/>
      <c r="V10" s="621"/>
      <c r="W10" s="621"/>
      <c r="X10" s="621"/>
      <c r="Y10" s="622"/>
      <c r="Z10" s="673">
        <v>2.6</v>
      </c>
      <c r="AA10" s="673"/>
      <c r="AB10" s="673"/>
      <c r="AC10" s="673"/>
      <c r="AD10" s="674">
        <v>337338</v>
      </c>
      <c r="AE10" s="674"/>
      <c r="AF10" s="674"/>
      <c r="AG10" s="674"/>
      <c r="AH10" s="674"/>
      <c r="AI10" s="674"/>
      <c r="AJ10" s="674"/>
      <c r="AK10" s="674"/>
      <c r="AL10" s="643">
        <v>4.9000000000000004</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37599</v>
      </c>
      <c r="BH10" s="621"/>
      <c r="BI10" s="621"/>
      <c r="BJ10" s="621"/>
      <c r="BK10" s="621"/>
      <c r="BL10" s="621"/>
      <c r="BM10" s="621"/>
      <c r="BN10" s="622"/>
      <c r="BO10" s="673">
        <v>1.9</v>
      </c>
      <c r="BP10" s="673"/>
      <c r="BQ10" s="673"/>
      <c r="BR10" s="673"/>
      <c r="BS10" s="626" t="s">
        <v>113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59430</v>
      </c>
      <c r="CS10" s="621"/>
      <c r="CT10" s="621"/>
      <c r="CU10" s="621"/>
      <c r="CV10" s="621"/>
      <c r="CW10" s="621"/>
      <c r="CX10" s="621"/>
      <c r="CY10" s="622"/>
      <c r="CZ10" s="673">
        <v>0.5</v>
      </c>
      <c r="DA10" s="673"/>
      <c r="DB10" s="673"/>
      <c r="DC10" s="673"/>
      <c r="DD10" s="626" t="s">
        <v>113</v>
      </c>
      <c r="DE10" s="621"/>
      <c r="DF10" s="621"/>
      <c r="DG10" s="621"/>
      <c r="DH10" s="621"/>
      <c r="DI10" s="621"/>
      <c r="DJ10" s="621"/>
      <c r="DK10" s="621"/>
      <c r="DL10" s="621"/>
      <c r="DM10" s="621"/>
      <c r="DN10" s="621"/>
      <c r="DO10" s="621"/>
      <c r="DP10" s="622"/>
      <c r="DQ10" s="626">
        <v>47389</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6409</v>
      </c>
      <c r="S11" s="621"/>
      <c r="T11" s="621"/>
      <c r="U11" s="621"/>
      <c r="V11" s="621"/>
      <c r="W11" s="621"/>
      <c r="X11" s="621"/>
      <c r="Y11" s="622"/>
      <c r="Z11" s="673">
        <v>0</v>
      </c>
      <c r="AA11" s="673"/>
      <c r="AB11" s="673"/>
      <c r="AC11" s="673"/>
      <c r="AD11" s="674">
        <v>6409</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53658</v>
      </c>
      <c r="BH11" s="621"/>
      <c r="BI11" s="621"/>
      <c r="BJ11" s="621"/>
      <c r="BK11" s="621"/>
      <c r="BL11" s="621"/>
      <c r="BM11" s="621"/>
      <c r="BN11" s="622"/>
      <c r="BO11" s="673">
        <v>2.8</v>
      </c>
      <c r="BP11" s="673"/>
      <c r="BQ11" s="673"/>
      <c r="BR11" s="673"/>
      <c r="BS11" s="626">
        <v>10638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1290422</v>
      </c>
      <c r="CS11" s="621"/>
      <c r="CT11" s="621"/>
      <c r="CU11" s="621"/>
      <c r="CV11" s="621"/>
      <c r="CW11" s="621"/>
      <c r="CX11" s="621"/>
      <c r="CY11" s="622"/>
      <c r="CZ11" s="673">
        <v>10.3</v>
      </c>
      <c r="DA11" s="673"/>
      <c r="DB11" s="673"/>
      <c r="DC11" s="673"/>
      <c r="DD11" s="626">
        <v>306043</v>
      </c>
      <c r="DE11" s="621"/>
      <c r="DF11" s="621"/>
      <c r="DG11" s="621"/>
      <c r="DH11" s="621"/>
      <c r="DI11" s="621"/>
      <c r="DJ11" s="621"/>
      <c r="DK11" s="621"/>
      <c r="DL11" s="621"/>
      <c r="DM11" s="621"/>
      <c r="DN11" s="621"/>
      <c r="DO11" s="621"/>
      <c r="DP11" s="622"/>
      <c r="DQ11" s="626">
        <v>540307</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850854</v>
      </c>
      <c r="BH12" s="621"/>
      <c r="BI12" s="621"/>
      <c r="BJ12" s="621"/>
      <c r="BK12" s="621"/>
      <c r="BL12" s="621"/>
      <c r="BM12" s="621"/>
      <c r="BN12" s="622"/>
      <c r="BO12" s="673">
        <v>43.9</v>
      </c>
      <c r="BP12" s="673"/>
      <c r="BQ12" s="673"/>
      <c r="BR12" s="673"/>
      <c r="BS12" s="626" t="s">
        <v>113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283750</v>
      </c>
      <c r="CS12" s="621"/>
      <c r="CT12" s="621"/>
      <c r="CU12" s="621"/>
      <c r="CV12" s="621"/>
      <c r="CW12" s="621"/>
      <c r="CX12" s="621"/>
      <c r="CY12" s="622"/>
      <c r="CZ12" s="673">
        <v>2.2999999999999998</v>
      </c>
      <c r="DA12" s="673"/>
      <c r="DB12" s="673"/>
      <c r="DC12" s="673"/>
      <c r="DD12" s="626">
        <v>3414</v>
      </c>
      <c r="DE12" s="621"/>
      <c r="DF12" s="621"/>
      <c r="DG12" s="621"/>
      <c r="DH12" s="621"/>
      <c r="DI12" s="621"/>
      <c r="DJ12" s="621"/>
      <c r="DK12" s="621"/>
      <c r="DL12" s="621"/>
      <c r="DM12" s="621"/>
      <c r="DN12" s="621"/>
      <c r="DO12" s="621"/>
      <c r="DP12" s="622"/>
      <c r="DQ12" s="626">
        <v>155651</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21256</v>
      </c>
      <c r="S13" s="621"/>
      <c r="T13" s="621"/>
      <c r="U13" s="621"/>
      <c r="V13" s="621"/>
      <c r="W13" s="621"/>
      <c r="X13" s="621"/>
      <c r="Y13" s="622"/>
      <c r="Z13" s="673">
        <v>0.2</v>
      </c>
      <c r="AA13" s="673"/>
      <c r="AB13" s="673"/>
      <c r="AC13" s="673"/>
      <c r="AD13" s="674">
        <v>21256</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841373</v>
      </c>
      <c r="BH13" s="621"/>
      <c r="BI13" s="621"/>
      <c r="BJ13" s="621"/>
      <c r="BK13" s="621"/>
      <c r="BL13" s="621"/>
      <c r="BM13" s="621"/>
      <c r="BN13" s="622"/>
      <c r="BO13" s="673">
        <v>43.4</v>
      </c>
      <c r="BP13" s="673"/>
      <c r="BQ13" s="673"/>
      <c r="BR13" s="673"/>
      <c r="BS13" s="626" t="s">
        <v>113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1302871</v>
      </c>
      <c r="CS13" s="621"/>
      <c r="CT13" s="621"/>
      <c r="CU13" s="621"/>
      <c r="CV13" s="621"/>
      <c r="CW13" s="621"/>
      <c r="CX13" s="621"/>
      <c r="CY13" s="622"/>
      <c r="CZ13" s="673">
        <v>10.4</v>
      </c>
      <c r="DA13" s="673"/>
      <c r="DB13" s="673"/>
      <c r="DC13" s="673"/>
      <c r="DD13" s="626">
        <v>338683</v>
      </c>
      <c r="DE13" s="621"/>
      <c r="DF13" s="621"/>
      <c r="DG13" s="621"/>
      <c r="DH13" s="621"/>
      <c r="DI13" s="621"/>
      <c r="DJ13" s="621"/>
      <c r="DK13" s="621"/>
      <c r="DL13" s="621"/>
      <c r="DM13" s="621"/>
      <c r="DN13" s="621"/>
      <c r="DO13" s="621"/>
      <c r="DP13" s="622"/>
      <c r="DQ13" s="626">
        <v>957541</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75265</v>
      </c>
      <c r="BH14" s="621"/>
      <c r="BI14" s="621"/>
      <c r="BJ14" s="621"/>
      <c r="BK14" s="621"/>
      <c r="BL14" s="621"/>
      <c r="BM14" s="621"/>
      <c r="BN14" s="622"/>
      <c r="BO14" s="673">
        <v>3.9</v>
      </c>
      <c r="BP14" s="673"/>
      <c r="BQ14" s="673"/>
      <c r="BR14" s="673"/>
      <c r="BS14" s="626" t="s">
        <v>113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534593</v>
      </c>
      <c r="CS14" s="621"/>
      <c r="CT14" s="621"/>
      <c r="CU14" s="621"/>
      <c r="CV14" s="621"/>
      <c r="CW14" s="621"/>
      <c r="CX14" s="621"/>
      <c r="CY14" s="622"/>
      <c r="CZ14" s="673">
        <v>4.3</v>
      </c>
      <c r="DA14" s="673"/>
      <c r="DB14" s="673"/>
      <c r="DC14" s="673"/>
      <c r="DD14" s="626">
        <v>135589</v>
      </c>
      <c r="DE14" s="621"/>
      <c r="DF14" s="621"/>
      <c r="DG14" s="621"/>
      <c r="DH14" s="621"/>
      <c r="DI14" s="621"/>
      <c r="DJ14" s="621"/>
      <c r="DK14" s="621"/>
      <c r="DL14" s="621"/>
      <c r="DM14" s="621"/>
      <c r="DN14" s="621"/>
      <c r="DO14" s="621"/>
      <c r="DP14" s="622"/>
      <c r="DQ14" s="626">
        <v>393688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8345</v>
      </c>
      <c r="S15" s="621"/>
      <c r="T15" s="621"/>
      <c r="U15" s="621"/>
      <c r="V15" s="621"/>
      <c r="W15" s="621"/>
      <c r="X15" s="621"/>
      <c r="Y15" s="622"/>
      <c r="Z15" s="673">
        <v>0.1</v>
      </c>
      <c r="AA15" s="673"/>
      <c r="AB15" s="673"/>
      <c r="AC15" s="673"/>
      <c r="AD15" s="674">
        <v>8345</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121628</v>
      </c>
      <c r="BH15" s="621"/>
      <c r="BI15" s="621"/>
      <c r="BJ15" s="621"/>
      <c r="BK15" s="621"/>
      <c r="BL15" s="621"/>
      <c r="BM15" s="621"/>
      <c r="BN15" s="622"/>
      <c r="BO15" s="673">
        <v>6.3</v>
      </c>
      <c r="BP15" s="673"/>
      <c r="BQ15" s="673"/>
      <c r="BR15" s="673"/>
      <c r="BS15" s="626" t="s">
        <v>113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1930471</v>
      </c>
      <c r="CS15" s="621"/>
      <c r="CT15" s="621"/>
      <c r="CU15" s="621"/>
      <c r="CV15" s="621"/>
      <c r="CW15" s="621"/>
      <c r="CX15" s="621"/>
      <c r="CY15" s="622"/>
      <c r="CZ15" s="673">
        <v>15.5</v>
      </c>
      <c r="DA15" s="673"/>
      <c r="DB15" s="673"/>
      <c r="DC15" s="673"/>
      <c r="DD15" s="626">
        <v>610247</v>
      </c>
      <c r="DE15" s="621"/>
      <c r="DF15" s="621"/>
      <c r="DG15" s="621"/>
      <c r="DH15" s="621"/>
      <c r="DI15" s="621"/>
      <c r="DJ15" s="621"/>
      <c r="DK15" s="621"/>
      <c r="DL15" s="621"/>
      <c r="DM15" s="621"/>
      <c r="DN15" s="621"/>
      <c r="DO15" s="621"/>
      <c r="DP15" s="622"/>
      <c r="DQ15" s="626">
        <v>1163027</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4861981</v>
      </c>
      <c r="S16" s="621"/>
      <c r="T16" s="621"/>
      <c r="U16" s="621"/>
      <c r="V16" s="621"/>
      <c r="W16" s="621"/>
      <c r="X16" s="621"/>
      <c r="Y16" s="622"/>
      <c r="Z16" s="673">
        <v>37.200000000000003</v>
      </c>
      <c r="AA16" s="673"/>
      <c r="AB16" s="673"/>
      <c r="AC16" s="673"/>
      <c r="AD16" s="674">
        <v>4501465</v>
      </c>
      <c r="AE16" s="674"/>
      <c r="AF16" s="674"/>
      <c r="AG16" s="674"/>
      <c r="AH16" s="674"/>
      <c r="AI16" s="674"/>
      <c r="AJ16" s="674"/>
      <c r="AK16" s="674"/>
      <c r="AL16" s="643">
        <v>65.400000000000006</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v>4663</v>
      </c>
      <c r="BH16" s="621"/>
      <c r="BI16" s="621"/>
      <c r="BJ16" s="621"/>
      <c r="BK16" s="621"/>
      <c r="BL16" s="621"/>
      <c r="BM16" s="621"/>
      <c r="BN16" s="622"/>
      <c r="BO16" s="673">
        <v>0.2</v>
      </c>
      <c r="BP16" s="673"/>
      <c r="BQ16" s="673"/>
      <c r="BR16" s="673"/>
      <c r="BS16" s="626" t="s">
        <v>113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17514</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8112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4501465</v>
      </c>
      <c r="S17" s="621"/>
      <c r="T17" s="621"/>
      <c r="U17" s="621"/>
      <c r="V17" s="621"/>
      <c r="W17" s="621"/>
      <c r="X17" s="621"/>
      <c r="Y17" s="622"/>
      <c r="Z17" s="673">
        <v>34.4</v>
      </c>
      <c r="AA17" s="673"/>
      <c r="AB17" s="673"/>
      <c r="AC17" s="673"/>
      <c r="AD17" s="674">
        <v>4501465</v>
      </c>
      <c r="AE17" s="674"/>
      <c r="AF17" s="674"/>
      <c r="AG17" s="674"/>
      <c r="AH17" s="674"/>
      <c r="AI17" s="674"/>
      <c r="AJ17" s="674"/>
      <c r="AK17" s="674"/>
      <c r="AL17" s="643">
        <v>65.400000000000006</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1297496</v>
      </c>
      <c r="CS17" s="621"/>
      <c r="CT17" s="621"/>
      <c r="CU17" s="621"/>
      <c r="CV17" s="621"/>
      <c r="CW17" s="621"/>
      <c r="CX17" s="621"/>
      <c r="CY17" s="622"/>
      <c r="CZ17" s="673">
        <v>10.4</v>
      </c>
      <c r="DA17" s="673"/>
      <c r="DB17" s="673"/>
      <c r="DC17" s="673"/>
      <c r="DD17" s="626" t="s">
        <v>113</v>
      </c>
      <c r="DE17" s="621"/>
      <c r="DF17" s="621"/>
      <c r="DG17" s="621"/>
      <c r="DH17" s="621"/>
      <c r="DI17" s="621"/>
      <c r="DJ17" s="621"/>
      <c r="DK17" s="621"/>
      <c r="DL17" s="621"/>
      <c r="DM17" s="621"/>
      <c r="DN17" s="621"/>
      <c r="DO17" s="621"/>
      <c r="DP17" s="622"/>
      <c r="DQ17" s="626">
        <v>1277619</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360516</v>
      </c>
      <c r="S18" s="621"/>
      <c r="T18" s="621"/>
      <c r="U18" s="621"/>
      <c r="V18" s="621"/>
      <c r="W18" s="621"/>
      <c r="X18" s="621"/>
      <c r="Y18" s="622"/>
      <c r="Z18" s="673">
        <v>2.8</v>
      </c>
      <c r="AA18" s="673"/>
      <c r="AB18" s="673"/>
      <c r="AC18" s="673"/>
      <c r="AD18" s="674" t="s">
        <v>113</v>
      </c>
      <c r="AE18" s="674"/>
      <c r="AF18" s="674"/>
      <c r="AG18" s="674"/>
      <c r="AH18" s="674"/>
      <c r="AI18" s="674"/>
      <c r="AJ18" s="674"/>
      <c r="AK18" s="674"/>
      <c r="AL18" s="643" t="s">
        <v>113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v>2878</v>
      </c>
      <c r="CS18" s="621"/>
      <c r="CT18" s="621"/>
      <c r="CU18" s="621"/>
      <c r="CV18" s="621"/>
      <c r="CW18" s="621"/>
      <c r="CX18" s="621"/>
      <c r="CY18" s="622"/>
      <c r="CZ18" s="673">
        <v>0</v>
      </c>
      <c r="DA18" s="673"/>
      <c r="DB18" s="673"/>
      <c r="DC18" s="673"/>
      <c r="DD18" s="626" t="s">
        <v>113</v>
      </c>
      <c r="DE18" s="621"/>
      <c r="DF18" s="621"/>
      <c r="DG18" s="621"/>
      <c r="DH18" s="621"/>
      <c r="DI18" s="621"/>
      <c r="DJ18" s="621"/>
      <c r="DK18" s="621"/>
      <c r="DL18" s="621"/>
      <c r="DM18" s="621"/>
      <c r="DN18" s="621"/>
      <c r="DO18" s="621"/>
      <c r="DP18" s="622"/>
      <c r="DQ18" s="626">
        <v>2878</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72284</v>
      </c>
      <c r="BH19" s="621"/>
      <c r="BI19" s="621"/>
      <c r="BJ19" s="621"/>
      <c r="BK19" s="621"/>
      <c r="BL19" s="621"/>
      <c r="BM19" s="621"/>
      <c r="BN19" s="622"/>
      <c r="BO19" s="673">
        <v>3.7</v>
      </c>
      <c r="BP19" s="673"/>
      <c r="BQ19" s="673"/>
      <c r="BR19" s="673"/>
      <c r="BS19" s="626" t="s">
        <v>113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7284554</v>
      </c>
      <c r="S20" s="621"/>
      <c r="T20" s="621"/>
      <c r="U20" s="621"/>
      <c r="V20" s="621"/>
      <c r="W20" s="621"/>
      <c r="X20" s="621"/>
      <c r="Y20" s="622"/>
      <c r="Z20" s="673">
        <v>55.7</v>
      </c>
      <c r="AA20" s="673"/>
      <c r="AB20" s="673"/>
      <c r="AC20" s="673"/>
      <c r="AD20" s="674">
        <v>6860427</v>
      </c>
      <c r="AE20" s="674"/>
      <c r="AF20" s="674"/>
      <c r="AG20" s="674"/>
      <c r="AH20" s="674"/>
      <c r="AI20" s="674"/>
      <c r="AJ20" s="674"/>
      <c r="AK20" s="674"/>
      <c r="AL20" s="643">
        <v>99.7</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72284</v>
      </c>
      <c r="BH20" s="621"/>
      <c r="BI20" s="621"/>
      <c r="BJ20" s="621"/>
      <c r="BK20" s="621"/>
      <c r="BL20" s="621"/>
      <c r="BM20" s="621"/>
      <c r="BN20" s="622"/>
      <c r="BO20" s="673">
        <v>3.7</v>
      </c>
      <c r="BP20" s="673"/>
      <c r="BQ20" s="673"/>
      <c r="BR20" s="673"/>
      <c r="BS20" s="626" t="s">
        <v>113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12490909</v>
      </c>
      <c r="CS20" s="621"/>
      <c r="CT20" s="621"/>
      <c r="CU20" s="621"/>
      <c r="CV20" s="621"/>
      <c r="CW20" s="621"/>
      <c r="CX20" s="621"/>
      <c r="CY20" s="622"/>
      <c r="CZ20" s="673">
        <v>100</v>
      </c>
      <c r="DA20" s="673"/>
      <c r="DB20" s="673"/>
      <c r="DC20" s="673"/>
      <c r="DD20" s="626">
        <v>1428166</v>
      </c>
      <c r="DE20" s="621"/>
      <c r="DF20" s="621"/>
      <c r="DG20" s="621"/>
      <c r="DH20" s="621"/>
      <c r="DI20" s="621"/>
      <c r="DJ20" s="621"/>
      <c r="DK20" s="621"/>
      <c r="DL20" s="621"/>
      <c r="DM20" s="621"/>
      <c r="DN20" s="621"/>
      <c r="DO20" s="621"/>
      <c r="DP20" s="622"/>
      <c r="DQ20" s="626">
        <v>8759090</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2927</v>
      </c>
      <c r="S21" s="621"/>
      <c r="T21" s="621"/>
      <c r="U21" s="621"/>
      <c r="V21" s="621"/>
      <c r="W21" s="621"/>
      <c r="X21" s="621"/>
      <c r="Y21" s="622"/>
      <c r="Z21" s="673">
        <v>0</v>
      </c>
      <c r="AA21" s="673"/>
      <c r="AB21" s="673"/>
      <c r="AC21" s="673"/>
      <c r="AD21" s="674">
        <v>2927</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8673</v>
      </c>
      <c r="BH21" s="621"/>
      <c r="BI21" s="621"/>
      <c r="BJ21" s="621"/>
      <c r="BK21" s="621"/>
      <c r="BL21" s="621"/>
      <c r="BM21" s="621"/>
      <c r="BN21" s="622"/>
      <c r="BO21" s="673">
        <v>0.4</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66309</v>
      </c>
      <c r="S22" s="621"/>
      <c r="T22" s="621"/>
      <c r="U22" s="621"/>
      <c r="V22" s="621"/>
      <c r="W22" s="621"/>
      <c r="X22" s="621"/>
      <c r="Y22" s="622"/>
      <c r="Z22" s="673">
        <v>0.5</v>
      </c>
      <c r="AA22" s="673"/>
      <c r="AB22" s="673"/>
      <c r="AC22" s="673"/>
      <c r="AD22" s="674">
        <v>433</v>
      </c>
      <c r="AE22" s="674"/>
      <c r="AF22" s="674"/>
      <c r="AG22" s="674"/>
      <c r="AH22" s="674"/>
      <c r="AI22" s="674"/>
      <c r="AJ22" s="674"/>
      <c r="AK22" s="674"/>
      <c r="AL22" s="643">
        <v>0</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142576</v>
      </c>
      <c r="S23" s="621"/>
      <c r="T23" s="621"/>
      <c r="U23" s="621"/>
      <c r="V23" s="621"/>
      <c r="W23" s="621"/>
      <c r="X23" s="621"/>
      <c r="Y23" s="622"/>
      <c r="Z23" s="673">
        <v>1.1000000000000001</v>
      </c>
      <c r="AA23" s="673"/>
      <c r="AB23" s="673"/>
      <c r="AC23" s="673"/>
      <c r="AD23" s="674">
        <v>15425</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63611</v>
      </c>
      <c r="BH23" s="621"/>
      <c r="BI23" s="621"/>
      <c r="BJ23" s="621"/>
      <c r="BK23" s="621"/>
      <c r="BL23" s="621"/>
      <c r="BM23" s="621"/>
      <c r="BN23" s="622"/>
      <c r="BO23" s="673">
        <v>3.3</v>
      </c>
      <c r="BP23" s="673"/>
      <c r="BQ23" s="673"/>
      <c r="BR23" s="673"/>
      <c r="BS23" s="626" t="s">
        <v>113</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13903</v>
      </c>
      <c r="S24" s="621"/>
      <c r="T24" s="621"/>
      <c r="U24" s="621"/>
      <c r="V24" s="621"/>
      <c r="W24" s="621"/>
      <c r="X24" s="621"/>
      <c r="Y24" s="622"/>
      <c r="Z24" s="673">
        <v>0.1</v>
      </c>
      <c r="AA24" s="673"/>
      <c r="AB24" s="673"/>
      <c r="AC24" s="673"/>
      <c r="AD24" s="674" t="s">
        <v>113</v>
      </c>
      <c r="AE24" s="674"/>
      <c r="AF24" s="674"/>
      <c r="AG24" s="674"/>
      <c r="AH24" s="674"/>
      <c r="AI24" s="674"/>
      <c r="AJ24" s="674"/>
      <c r="AK24" s="674"/>
      <c r="AL24" s="643" t="s">
        <v>113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4661409</v>
      </c>
      <c r="CS24" s="671"/>
      <c r="CT24" s="671"/>
      <c r="CU24" s="671"/>
      <c r="CV24" s="671"/>
      <c r="CW24" s="671"/>
      <c r="CX24" s="671"/>
      <c r="CY24" s="718"/>
      <c r="CZ24" s="722">
        <v>37.299999999999997</v>
      </c>
      <c r="DA24" s="723"/>
      <c r="DB24" s="723"/>
      <c r="DC24" s="724"/>
      <c r="DD24" s="717">
        <v>3552589</v>
      </c>
      <c r="DE24" s="671"/>
      <c r="DF24" s="671"/>
      <c r="DG24" s="671"/>
      <c r="DH24" s="671"/>
      <c r="DI24" s="671"/>
      <c r="DJ24" s="671"/>
      <c r="DK24" s="718"/>
      <c r="DL24" s="717">
        <v>3517994</v>
      </c>
      <c r="DM24" s="671"/>
      <c r="DN24" s="671"/>
      <c r="DO24" s="671"/>
      <c r="DP24" s="671"/>
      <c r="DQ24" s="671"/>
      <c r="DR24" s="671"/>
      <c r="DS24" s="671"/>
      <c r="DT24" s="671"/>
      <c r="DU24" s="671"/>
      <c r="DV24" s="718"/>
      <c r="DW24" s="719">
        <v>48.9</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997188</v>
      </c>
      <c r="S25" s="621"/>
      <c r="T25" s="621"/>
      <c r="U25" s="621"/>
      <c r="V25" s="621"/>
      <c r="W25" s="621"/>
      <c r="X25" s="621"/>
      <c r="Y25" s="622"/>
      <c r="Z25" s="673">
        <v>7.6</v>
      </c>
      <c r="AA25" s="673"/>
      <c r="AB25" s="673"/>
      <c r="AC25" s="673"/>
      <c r="AD25" s="674" t="s">
        <v>113</v>
      </c>
      <c r="AE25" s="674"/>
      <c r="AF25" s="674"/>
      <c r="AG25" s="674"/>
      <c r="AH25" s="674"/>
      <c r="AI25" s="674"/>
      <c r="AJ25" s="674"/>
      <c r="AK25" s="674"/>
      <c r="AL25" s="643" t="s">
        <v>113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1940963</v>
      </c>
      <c r="CS25" s="639"/>
      <c r="CT25" s="639"/>
      <c r="CU25" s="639"/>
      <c r="CV25" s="639"/>
      <c r="CW25" s="639"/>
      <c r="CX25" s="639"/>
      <c r="CY25" s="640"/>
      <c r="CZ25" s="623">
        <v>15.5</v>
      </c>
      <c r="DA25" s="641"/>
      <c r="DB25" s="641"/>
      <c r="DC25" s="642"/>
      <c r="DD25" s="626">
        <v>1811613</v>
      </c>
      <c r="DE25" s="639"/>
      <c r="DF25" s="639"/>
      <c r="DG25" s="639"/>
      <c r="DH25" s="639"/>
      <c r="DI25" s="639"/>
      <c r="DJ25" s="639"/>
      <c r="DK25" s="640"/>
      <c r="DL25" s="626">
        <v>1807150</v>
      </c>
      <c r="DM25" s="639"/>
      <c r="DN25" s="639"/>
      <c r="DO25" s="639"/>
      <c r="DP25" s="639"/>
      <c r="DQ25" s="639"/>
      <c r="DR25" s="639"/>
      <c r="DS25" s="639"/>
      <c r="DT25" s="639"/>
      <c r="DU25" s="639"/>
      <c r="DV25" s="640"/>
      <c r="DW25" s="643">
        <v>25.1</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1154690</v>
      </c>
      <c r="CS26" s="621"/>
      <c r="CT26" s="621"/>
      <c r="CU26" s="621"/>
      <c r="CV26" s="621"/>
      <c r="CW26" s="621"/>
      <c r="CX26" s="621"/>
      <c r="CY26" s="622"/>
      <c r="CZ26" s="623">
        <v>9.1999999999999993</v>
      </c>
      <c r="DA26" s="641"/>
      <c r="DB26" s="641"/>
      <c r="DC26" s="642"/>
      <c r="DD26" s="626">
        <v>1043248</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1022095</v>
      </c>
      <c r="S27" s="621"/>
      <c r="T27" s="621"/>
      <c r="U27" s="621"/>
      <c r="V27" s="621"/>
      <c r="W27" s="621"/>
      <c r="X27" s="621"/>
      <c r="Y27" s="622"/>
      <c r="Z27" s="673">
        <v>7.8</v>
      </c>
      <c r="AA27" s="673"/>
      <c r="AB27" s="673"/>
      <c r="AC27" s="673"/>
      <c r="AD27" s="674" t="s">
        <v>113</v>
      </c>
      <c r="AE27" s="674"/>
      <c r="AF27" s="674"/>
      <c r="AG27" s="674"/>
      <c r="AH27" s="674"/>
      <c r="AI27" s="674"/>
      <c r="AJ27" s="674"/>
      <c r="AK27" s="674"/>
      <c r="AL27" s="643" t="s">
        <v>113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1938400</v>
      </c>
      <c r="BH27" s="621"/>
      <c r="BI27" s="621"/>
      <c r="BJ27" s="621"/>
      <c r="BK27" s="621"/>
      <c r="BL27" s="621"/>
      <c r="BM27" s="621"/>
      <c r="BN27" s="622"/>
      <c r="BO27" s="673">
        <v>100</v>
      </c>
      <c r="BP27" s="673"/>
      <c r="BQ27" s="673"/>
      <c r="BR27" s="673"/>
      <c r="BS27" s="626">
        <v>10638</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1422950</v>
      </c>
      <c r="CS27" s="639"/>
      <c r="CT27" s="639"/>
      <c r="CU27" s="639"/>
      <c r="CV27" s="639"/>
      <c r="CW27" s="639"/>
      <c r="CX27" s="639"/>
      <c r="CY27" s="640"/>
      <c r="CZ27" s="623">
        <v>11.4</v>
      </c>
      <c r="DA27" s="641"/>
      <c r="DB27" s="641"/>
      <c r="DC27" s="642"/>
      <c r="DD27" s="626">
        <v>463357</v>
      </c>
      <c r="DE27" s="639"/>
      <c r="DF27" s="639"/>
      <c r="DG27" s="639"/>
      <c r="DH27" s="639"/>
      <c r="DI27" s="639"/>
      <c r="DJ27" s="639"/>
      <c r="DK27" s="640"/>
      <c r="DL27" s="626">
        <v>433225</v>
      </c>
      <c r="DM27" s="639"/>
      <c r="DN27" s="639"/>
      <c r="DO27" s="639"/>
      <c r="DP27" s="639"/>
      <c r="DQ27" s="639"/>
      <c r="DR27" s="639"/>
      <c r="DS27" s="639"/>
      <c r="DT27" s="639"/>
      <c r="DU27" s="639"/>
      <c r="DV27" s="640"/>
      <c r="DW27" s="643">
        <v>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43541</v>
      </c>
      <c r="S28" s="621"/>
      <c r="T28" s="621"/>
      <c r="U28" s="621"/>
      <c r="V28" s="621"/>
      <c r="W28" s="621"/>
      <c r="X28" s="621"/>
      <c r="Y28" s="622"/>
      <c r="Z28" s="673">
        <v>0.3</v>
      </c>
      <c r="AA28" s="673"/>
      <c r="AB28" s="673"/>
      <c r="AC28" s="673"/>
      <c r="AD28" s="674">
        <v>1694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1297496</v>
      </c>
      <c r="CS28" s="621"/>
      <c r="CT28" s="621"/>
      <c r="CU28" s="621"/>
      <c r="CV28" s="621"/>
      <c r="CW28" s="621"/>
      <c r="CX28" s="621"/>
      <c r="CY28" s="622"/>
      <c r="CZ28" s="623">
        <v>10.4</v>
      </c>
      <c r="DA28" s="641"/>
      <c r="DB28" s="641"/>
      <c r="DC28" s="642"/>
      <c r="DD28" s="626">
        <v>1277619</v>
      </c>
      <c r="DE28" s="621"/>
      <c r="DF28" s="621"/>
      <c r="DG28" s="621"/>
      <c r="DH28" s="621"/>
      <c r="DI28" s="621"/>
      <c r="DJ28" s="621"/>
      <c r="DK28" s="622"/>
      <c r="DL28" s="626">
        <v>1277619</v>
      </c>
      <c r="DM28" s="621"/>
      <c r="DN28" s="621"/>
      <c r="DO28" s="621"/>
      <c r="DP28" s="621"/>
      <c r="DQ28" s="621"/>
      <c r="DR28" s="621"/>
      <c r="DS28" s="621"/>
      <c r="DT28" s="621"/>
      <c r="DU28" s="621"/>
      <c r="DV28" s="622"/>
      <c r="DW28" s="643">
        <v>17.8</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606011</v>
      </c>
      <c r="S29" s="621"/>
      <c r="T29" s="621"/>
      <c r="U29" s="621"/>
      <c r="V29" s="621"/>
      <c r="W29" s="621"/>
      <c r="X29" s="621"/>
      <c r="Y29" s="622"/>
      <c r="Z29" s="673">
        <v>4.5999999999999996</v>
      </c>
      <c r="AA29" s="673"/>
      <c r="AB29" s="673"/>
      <c r="AC29" s="673"/>
      <c r="AD29" s="674" t="s">
        <v>113</v>
      </c>
      <c r="AE29" s="674"/>
      <c r="AF29" s="674"/>
      <c r="AG29" s="674"/>
      <c r="AH29" s="674"/>
      <c r="AI29" s="674"/>
      <c r="AJ29" s="674"/>
      <c r="AK29" s="674"/>
      <c r="AL29" s="643" t="s">
        <v>113</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1297495</v>
      </c>
      <c r="CS29" s="639"/>
      <c r="CT29" s="639"/>
      <c r="CU29" s="639"/>
      <c r="CV29" s="639"/>
      <c r="CW29" s="639"/>
      <c r="CX29" s="639"/>
      <c r="CY29" s="640"/>
      <c r="CZ29" s="623">
        <v>10.4</v>
      </c>
      <c r="DA29" s="641"/>
      <c r="DB29" s="641"/>
      <c r="DC29" s="642"/>
      <c r="DD29" s="626">
        <v>1277618</v>
      </c>
      <c r="DE29" s="639"/>
      <c r="DF29" s="639"/>
      <c r="DG29" s="639"/>
      <c r="DH29" s="639"/>
      <c r="DI29" s="639"/>
      <c r="DJ29" s="639"/>
      <c r="DK29" s="640"/>
      <c r="DL29" s="626">
        <v>1277618</v>
      </c>
      <c r="DM29" s="639"/>
      <c r="DN29" s="639"/>
      <c r="DO29" s="639"/>
      <c r="DP29" s="639"/>
      <c r="DQ29" s="639"/>
      <c r="DR29" s="639"/>
      <c r="DS29" s="639"/>
      <c r="DT29" s="639"/>
      <c r="DU29" s="639"/>
      <c r="DV29" s="640"/>
      <c r="DW29" s="643">
        <v>17.8</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551741</v>
      </c>
      <c r="S30" s="621"/>
      <c r="T30" s="621"/>
      <c r="U30" s="621"/>
      <c r="V30" s="621"/>
      <c r="W30" s="621"/>
      <c r="X30" s="621"/>
      <c r="Y30" s="622"/>
      <c r="Z30" s="673">
        <v>4.2</v>
      </c>
      <c r="AA30" s="673"/>
      <c r="AB30" s="673"/>
      <c r="AC30" s="673"/>
      <c r="AD30" s="674" t="s">
        <v>113</v>
      </c>
      <c r="AE30" s="674"/>
      <c r="AF30" s="674"/>
      <c r="AG30" s="674"/>
      <c r="AH30" s="674"/>
      <c r="AI30" s="674"/>
      <c r="AJ30" s="674"/>
      <c r="AK30" s="674"/>
      <c r="AL30" s="643" t="s">
        <v>113</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99.1</v>
      </c>
      <c r="BH30" s="687"/>
      <c r="BI30" s="687"/>
      <c r="BJ30" s="687"/>
      <c r="BK30" s="687"/>
      <c r="BL30" s="687"/>
      <c r="BM30" s="688">
        <v>95.4</v>
      </c>
      <c r="BN30" s="687"/>
      <c r="BO30" s="687"/>
      <c r="BP30" s="687"/>
      <c r="BQ30" s="689"/>
      <c r="BR30" s="686">
        <v>99</v>
      </c>
      <c r="BS30" s="687"/>
      <c r="BT30" s="687"/>
      <c r="BU30" s="687"/>
      <c r="BV30" s="687"/>
      <c r="BW30" s="687"/>
      <c r="BX30" s="688">
        <v>94.6</v>
      </c>
      <c r="BY30" s="687"/>
      <c r="BZ30" s="687"/>
      <c r="CA30" s="687"/>
      <c r="CB30" s="689"/>
      <c r="CD30" s="692"/>
      <c r="CE30" s="693"/>
      <c r="CF30" s="657" t="s">
        <v>294</v>
      </c>
      <c r="CG30" s="654"/>
      <c r="CH30" s="654"/>
      <c r="CI30" s="654"/>
      <c r="CJ30" s="654"/>
      <c r="CK30" s="654"/>
      <c r="CL30" s="654"/>
      <c r="CM30" s="654"/>
      <c r="CN30" s="654"/>
      <c r="CO30" s="654"/>
      <c r="CP30" s="654"/>
      <c r="CQ30" s="655"/>
      <c r="CR30" s="620">
        <v>1180529</v>
      </c>
      <c r="CS30" s="621"/>
      <c r="CT30" s="621"/>
      <c r="CU30" s="621"/>
      <c r="CV30" s="621"/>
      <c r="CW30" s="621"/>
      <c r="CX30" s="621"/>
      <c r="CY30" s="622"/>
      <c r="CZ30" s="623">
        <v>9.5</v>
      </c>
      <c r="DA30" s="641"/>
      <c r="DB30" s="641"/>
      <c r="DC30" s="642"/>
      <c r="DD30" s="626">
        <v>1163590</v>
      </c>
      <c r="DE30" s="621"/>
      <c r="DF30" s="621"/>
      <c r="DG30" s="621"/>
      <c r="DH30" s="621"/>
      <c r="DI30" s="621"/>
      <c r="DJ30" s="621"/>
      <c r="DK30" s="622"/>
      <c r="DL30" s="626">
        <v>1163590</v>
      </c>
      <c r="DM30" s="621"/>
      <c r="DN30" s="621"/>
      <c r="DO30" s="621"/>
      <c r="DP30" s="621"/>
      <c r="DQ30" s="621"/>
      <c r="DR30" s="621"/>
      <c r="DS30" s="621"/>
      <c r="DT30" s="621"/>
      <c r="DU30" s="621"/>
      <c r="DV30" s="622"/>
      <c r="DW30" s="643">
        <v>16.2</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700966</v>
      </c>
      <c r="S31" s="621"/>
      <c r="T31" s="621"/>
      <c r="U31" s="621"/>
      <c r="V31" s="621"/>
      <c r="W31" s="621"/>
      <c r="X31" s="621"/>
      <c r="Y31" s="622"/>
      <c r="Z31" s="673">
        <v>5.4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99.4</v>
      </c>
      <c r="BH31" s="639"/>
      <c r="BI31" s="639"/>
      <c r="BJ31" s="639"/>
      <c r="BK31" s="639"/>
      <c r="BL31" s="639"/>
      <c r="BM31" s="675">
        <v>96.7</v>
      </c>
      <c r="BN31" s="685"/>
      <c r="BO31" s="685"/>
      <c r="BP31" s="685"/>
      <c r="BQ31" s="649"/>
      <c r="BR31" s="684">
        <v>99.2</v>
      </c>
      <c r="BS31" s="639"/>
      <c r="BT31" s="639"/>
      <c r="BU31" s="639"/>
      <c r="BV31" s="639"/>
      <c r="BW31" s="639"/>
      <c r="BX31" s="675">
        <v>96.1</v>
      </c>
      <c r="BY31" s="685"/>
      <c r="BZ31" s="685"/>
      <c r="CA31" s="685"/>
      <c r="CB31" s="649"/>
      <c r="CD31" s="692"/>
      <c r="CE31" s="693"/>
      <c r="CF31" s="657" t="s">
        <v>298</v>
      </c>
      <c r="CG31" s="654"/>
      <c r="CH31" s="654"/>
      <c r="CI31" s="654"/>
      <c r="CJ31" s="654"/>
      <c r="CK31" s="654"/>
      <c r="CL31" s="654"/>
      <c r="CM31" s="654"/>
      <c r="CN31" s="654"/>
      <c r="CO31" s="654"/>
      <c r="CP31" s="654"/>
      <c r="CQ31" s="655"/>
      <c r="CR31" s="620">
        <v>116966</v>
      </c>
      <c r="CS31" s="639"/>
      <c r="CT31" s="639"/>
      <c r="CU31" s="639"/>
      <c r="CV31" s="639"/>
      <c r="CW31" s="639"/>
      <c r="CX31" s="639"/>
      <c r="CY31" s="640"/>
      <c r="CZ31" s="623">
        <v>0.9</v>
      </c>
      <c r="DA31" s="641"/>
      <c r="DB31" s="641"/>
      <c r="DC31" s="642"/>
      <c r="DD31" s="626">
        <v>114028</v>
      </c>
      <c r="DE31" s="639"/>
      <c r="DF31" s="639"/>
      <c r="DG31" s="639"/>
      <c r="DH31" s="639"/>
      <c r="DI31" s="639"/>
      <c r="DJ31" s="639"/>
      <c r="DK31" s="640"/>
      <c r="DL31" s="626">
        <v>114028</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302503</v>
      </c>
      <c r="S32" s="621"/>
      <c r="T32" s="621"/>
      <c r="U32" s="621"/>
      <c r="V32" s="621"/>
      <c r="W32" s="621"/>
      <c r="X32" s="621"/>
      <c r="Y32" s="622"/>
      <c r="Z32" s="673">
        <v>2.2999999999999998</v>
      </c>
      <c r="AA32" s="673"/>
      <c r="AB32" s="673"/>
      <c r="AC32" s="673"/>
      <c r="AD32" s="674">
        <v>2675</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98.8</v>
      </c>
      <c r="BH32" s="605"/>
      <c r="BI32" s="605"/>
      <c r="BJ32" s="605"/>
      <c r="BK32" s="605"/>
      <c r="BL32" s="605"/>
      <c r="BM32" s="668">
        <v>93.9</v>
      </c>
      <c r="BN32" s="605"/>
      <c r="BO32" s="605"/>
      <c r="BP32" s="605"/>
      <c r="BQ32" s="662"/>
      <c r="BR32" s="683">
        <v>98.6</v>
      </c>
      <c r="BS32" s="605"/>
      <c r="BT32" s="605"/>
      <c r="BU32" s="605"/>
      <c r="BV32" s="605"/>
      <c r="BW32" s="605"/>
      <c r="BX32" s="668">
        <v>92.9</v>
      </c>
      <c r="BY32" s="605"/>
      <c r="BZ32" s="605"/>
      <c r="CA32" s="605"/>
      <c r="CB32" s="662"/>
      <c r="CD32" s="694"/>
      <c r="CE32" s="695"/>
      <c r="CF32" s="657" t="s">
        <v>301</v>
      </c>
      <c r="CG32" s="654"/>
      <c r="CH32" s="654"/>
      <c r="CI32" s="654"/>
      <c r="CJ32" s="654"/>
      <c r="CK32" s="654"/>
      <c r="CL32" s="654"/>
      <c r="CM32" s="654"/>
      <c r="CN32" s="654"/>
      <c r="CO32" s="654"/>
      <c r="CP32" s="654"/>
      <c r="CQ32" s="655"/>
      <c r="CR32" s="620">
        <v>1</v>
      </c>
      <c r="CS32" s="621"/>
      <c r="CT32" s="621"/>
      <c r="CU32" s="621"/>
      <c r="CV32" s="621"/>
      <c r="CW32" s="621"/>
      <c r="CX32" s="621"/>
      <c r="CY32" s="622"/>
      <c r="CZ32" s="623">
        <v>0</v>
      </c>
      <c r="DA32" s="641"/>
      <c r="DB32" s="641"/>
      <c r="DC32" s="642"/>
      <c r="DD32" s="626">
        <v>1</v>
      </c>
      <c r="DE32" s="621"/>
      <c r="DF32" s="621"/>
      <c r="DG32" s="621"/>
      <c r="DH32" s="621"/>
      <c r="DI32" s="621"/>
      <c r="DJ32" s="621"/>
      <c r="DK32" s="622"/>
      <c r="DL32" s="626">
        <v>1</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1335588</v>
      </c>
      <c r="S33" s="621"/>
      <c r="T33" s="621"/>
      <c r="U33" s="621"/>
      <c r="V33" s="621"/>
      <c r="W33" s="621"/>
      <c r="X33" s="621"/>
      <c r="Y33" s="622"/>
      <c r="Z33" s="673">
        <v>10.199999999999999</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6383820</v>
      </c>
      <c r="CS33" s="639"/>
      <c r="CT33" s="639"/>
      <c r="CU33" s="639"/>
      <c r="CV33" s="639"/>
      <c r="CW33" s="639"/>
      <c r="CX33" s="639"/>
      <c r="CY33" s="640"/>
      <c r="CZ33" s="623">
        <v>51.1</v>
      </c>
      <c r="DA33" s="641"/>
      <c r="DB33" s="641"/>
      <c r="DC33" s="642"/>
      <c r="DD33" s="626">
        <v>5060659</v>
      </c>
      <c r="DE33" s="639"/>
      <c r="DF33" s="639"/>
      <c r="DG33" s="639"/>
      <c r="DH33" s="639"/>
      <c r="DI33" s="639"/>
      <c r="DJ33" s="639"/>
      <c r="DK33" s="640"/>
      <c r="DL33" s="626">
        <v>3164860</v>
      </c>
      <c r="DM33" s="639"/>
      <c r="DN33" s="639"/>
      <c r="DO33" s="639"/>
      <c r="DP33" s="639"/>
      <c r="DQ33" s="639"/>
      <c r="DR33" s="639"/>
      <c r="DS33" s="639"/>
      <c r="DT33" s="639"/>
      <c r="DU33" s="639"/>
      <c r="DV33" s="640"/>
      <c r="DW33" s="643">
        <v>44</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2017926</v>
      </c>
      <c r="CS34" s="621"/>
      <c r="CT34" s="621"/>
      <c r="CU34" s="621"/>
      <c r="CV34" s="621"/>
      <c r="CW34" s="621"/>
      <c r="CX34" s="621"/>
      <c r="CY34" s="622"/>
      <c r="CZ34" s="623">
        <v>16.2</v>
      </c>
      <c r="DA34" s="641"/>
      <c r="DB34" s="641"/>
      <c r="DC34" s="642"/>
      <c r="DD34" s="626">
        <v>1621486</v>
      </c>
      <c r="DE34" s="621"/>
      <c r="DF34" s="621"/>
      <c r="DG34" s="621"/>
      <c r="DH34" s="621"/>
      <c r="DI34" s="621"/>
      <c r="DJ34" s="621"/>
      <c r="DK34" s="622"/>
      <c r="DL34" s="626">
        <v>954629</v>
      </c>
      <c r="DM34" s="621"/>
      <c r="DN34" s="621"/>
      <c r="DO34" s="621"/>
      <c r="DP34" s="621"/>
      <c r="DQ34" s="621"/>
      <c r="DR34" s="621"/>
      <c r="DS34" s="621"/>
      <c r="DT34" s="621"/>
      <c r="DU34" s="621"/>
      <c r="DV34" s="622"/>
      <c r="DW34" s="643">
        <v>13.3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308188</v>
      </c>
      <c r="S35" s="621"/>
      <c r="T35" s="621"/>
      <c r="U35" s="621"/>
      <c r="V35" s="621"/>
      <c r="W35" s="621"/>
      <c r="X35" s="621"/>
      <c r="Y35" s="622"/>
      <c r="Z35" s="673">
        <v>2.4</v>
      </c>
      <c r="AA35" s="673"/>
      <c r="AB35" s="673"/>
      <c r="AC35" s="673"/>
      <c r="AD35" s="674" t="s">
        <v>113</v>
      </c>
      <c r="AE35" s="674"/>
      <c r="AF35" s="674"/>
      <c r="AG35" s="674"/>
      <c r="AH35" s="674"/>
      <c r="AI35" s="674"/>
      <c r="AJ35" s="674"/>
      <c r="AK35" s="674"/>
      <c r="AL35" s="643" t="s">
        <v>113</v>
      </c>
      <c r="AM35" s="675"/>
      <c r="AN35" s="675"/>
      <c r="AO35" s="676"/>
      <c r="AP35" s="188"/>
      <c r="AQ35" s="677" t="s">
        <v>309</v>
      </c>
      <c r="AR35" s="678"/>
      <c r="AS35" s="678"/>
      <c r="AT35" s="678"/>
      <c r="AU35" s="678"/>
      <c r="AV35" s="678"/>
      <c r="AW35" s="678"/>
      <c r="AX35" s="678"/>
      <c r="AY35" s="679"/>
      <c r="AZ35" s="670">
        <v>1877378</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120568</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310725</v>
      </c>
      <c r="CS35" s="639"/>
      <c r="CT35" s="639"/>
      <c r="CU35" s="639"/>
      <c r="CV35" s="639"/>
      <c r="CW35" s="639"/>
      <c r="CX35" s="639"/>
      <c r="CY35" s="640"/>
      <c r="CZ35" s="623">
        <v>2.5</v>
      </c>
      <c r="DA35" s="641"/>
      <c r="DB35" s="641"/>
      <c r="DC35" s="642"/>
      <c r="DD35" s="626">
        <v>281235</v>
      </c>
      <c r="DE35" s="639"/>
      <c r="DF35" s="639"/>
      <c r="DG35" s="639"/>
      <c r="DH35" s="639"/>
      <c r="DI35" s="639"/>
      <c r="DJ35" s="639"/>
      <c r="DK35" s="640"/>
      <c r="DL35" s="626">
        <v>159041</v>
      </c>
      <c r="DM35" s="639"/>
      <c r="DN35" s="639"/>
      <c r="DO35" s="639"/>
      <c r="DP35" s="639"/>
      <c r="DQ35" s="639"/>
      <c r="DR35" s="639"/>
      <c r="DS35" s="639"/>
      <c r="DT35" s="639"/>
      <c r="DU35" s="639"/>
      <c r="DV35" s="640"/>
      <c r="DW35" s="643">
        <v>2.2000000000000002</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13069902</v>
      </c>
      <c r="S36" s="661"/>
      <c r="T36" s="661"/>
      <c r="U36" s="661"/>
      <c r="V36" s="661"/>
      <c r="W36" s="661"/>
      <c r="X36" s="661"/>
      <c r="Y36" s="664"/>
      <c r="Z36" s="665">
        <v>100</v>
      </c>
      <c r="AA36" s="665"/>
      <c r="AB36" s="665"/>
      <c r="AC36" s="665"/>
      <c r="AD36" s="666">
        <v>6883581</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741955</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43402</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1374294</v>
      </c>
      <c r="CS36" s="621"/>
      <c r="CT36" s="621"/>
      <c r="CU36" s="621"/>
      <c r="CV36" s="621"/>
      <c r="CW36" s="621"/>
      <c r="CX36" s="621"/>
      <c r="CY36" s="622"/>
      <c r="CZ36" s="623">
        <v>11</v>
      </c>
      <c r="DA36" s="641"/>
      <c r="DB36" s="641"/>
      <c r="DC36" s="642"/>
      <c r="DD36" s="626">
        <v>835911</v>
      </c>
      <c r="DE36" s="621"/>
      <c r="DF36" s="621"/>
      <c r="DG36" s="621"/>
      <c r="DH36" s="621"/>
      <c r="DI36" s="621"/>
      <c r="DJ36" s="621"/>
      <c r="DK36" s="622"/>
      <c r="DL36" s="626">
        <v>582779</v>
      </c>
      <c r="DM36" s="621"/>
      <c r="DN36" s="621"/>
      <c r="DO36" s="621"/>
      <c r="DP36" s="621"/>
      <c r="DQ36" s="621"/>
      <c r="DR36" s="621"/>
      <c r="DS36" s="621"/>
      <c r="DT36" s="621"/>
      <c r="DU36" s="621"/>
      <c r="DV36" s="622"/>
      <c r="DW36" s="643">
        <v>8.1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12620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3099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425829</v>
      </c>
      <c r="CS37" s="639"/>
      <c r="CT37" s="639"/>
      <c r="CU37" s="639"/>
      <c r="CV37" s="639"/>
      <c r="CW37" s="639"/>
      <c r="CX37" s="639"/>
      <c r="CY37" s="640"/>
      <c r="CZ37" s="623">
        <v>3.4</v>
      </c>
      <c r="DA37" s="641"/>
      <c r="DB37" s="641"/>
      <c r="DC37" s="642"/>
      <c r="DD37" s="626">
        <v>422787</v>
      </c>
      <c r="DE37" s="639"/>
      <c r="DF37" s="639"/>
      <c r="DG37" s="639"/>
      <c r="DH37" s="639"/>
      <c r="DI37" s="639"/>
      <c r="DJ37" s="639"/>
      <c r="DK37" s="640"/>
      <c r="DL37" s="626">
        <v>408264</v>
      </c>
      <c r="DM37" s="639"/>
      <c r="DN37" s="639"/>
      <c r="DO37" s="639"/>
      <c r="DP37" s="639"/>
      <c r="DQ37" s="639"/>
      <c r="DR37" s="639"/>
      <c r="DS37" s="639"/>
      <c r="DT37" s="639"/>
      <c r="DU37" s="639"/>
      <c r="DV37" s="640"/>
      <c r="DW37" s="643">
        <v>5.7</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4068</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5280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1870432</v>
      </c>
      <c r="CS38" s="621"/>
      <c r="CT38" s="621"/>
      <c r="CU38" s="621"/>
      <c r="CV38" s="621"/>
      <c r="CW38" s="621"/>
      <c r="CX38" s="621"/>
      <c r="CY38" s="622"/>
      <c r="CZ38" s="623">
        <v>15</v>
      </c>
      <c r="DA38" s="641"/>
      <c r="DB38" s="641"/>
      <c r="DC38" s="642"/>
      <c r="DD38" s="626">
        <v>1633360</v>
      </c>
      <c r="DE38" s="621"/>
      <c r="DF38" s="621"/>
      <c r="DG38" s="621"/>
      <c r="DH38" s="621"/>
      <c r="DI38" s="621"/>
      <c r="DJ38" s="621"/>
      <c r="DK38" s="622"/>
      <c r="DL38" s="626">
        <v>1468411</v>
      </c>
      <c r="DM38" s="621"/>
      <c r="DN38" s="621"/>
      <c r="DO38" s="621"/>
      <c r="DP38" s="621"/>
      <c r="DQ38" s="621"/>
      <c r="DR38" s="621"/>
      <c r="DS38" s="621"/>
      <c r="DT38" s="621"/>
      <c r="DU38" s="621"/>
      <c r="DV38" s="622"/>
      <c r="DW38" s="643">
        <v>20.399999999999999</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2878</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705745</v>
      </c>
      <c r="CS39" s="639"/>
      <c r="CT39" s="639"/>
      <c r="CU39" s="639"/>
      <c r="CV39" s="639"/>
      <c r="CW39" s="639"/>
      <c r="CX39" s="639"/>
      <c r="CY39" s="640"/>
      <c r="CZ39" s="623">
        <v>5.7</v>
      </c>
      <c r="DA39" s="641"/>
      <c r="DB39" s="641"/>
      <c r="DC39" s="642"/>
      <c r="DD39" s="626">
        <v>688667</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352449</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116</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104698</v>
      </c>
      <c r="CS40" s="621"/>
      <c r="CT40" s="621"/>
      <c r="CU40" s="621"/>
      <c r="CV40" s="621"/>
      <c r="CW40" s="621"/>
      <c r="CX40" s="621"/>
      <c r="CY40" s="622"/>
      <c r="CZ40" s="623">
        <v>0.8</v>
      </c>
      <c r="DA40" s="641"/>
      <c r="DB40" s="641"/>
      <c r="DC40" s="642"/>
      <c r="DD40" s="626" t="s">
        <v>326</v>
      </c>
      <c r="DE40" s="621"/>
      <c r="DF40" s="621"/>
      <c r="DG40" s="621"/>
      <c r="DH40" s="621"/>
      <c r="DI40" s="621"/>
      <c r="DJ40" s="621"/>
      <c r="DK40" s="622"/>
      <c r="DL40" s="626" t="s">
        <v>326</v>
      </c>
      <c r="DM40" s="621"/>
      <c r="DN40" s="621"/>
      <c r="DO40" s="621"/>
      <c r="DP40" s="621"/>
      <c r="DQ40" s="621"/>
      <c r="DR40" s="621"/>
      <c r="DS40" s="621"/>
      <c r="DT40" s="621"/>
      <c r="DU40" s="621"/>
      <c r="DV40" s="622"/>
      <c r="DW40" s="643" t="s">
        <v>326</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763408</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325</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1445680</v>
      </c>
      <c r="CS42" s="621"/>
      <c r="CT42" s="621"/>
      <c r="CU42" s="621"/>
      <c r="CV42" s="621"/>
      <c r="CW42" s="621"/>
      <c r="CX42" s="621"/>
      <c r="CY42" s="622"/>
      <c r="CZ42" s="623">
        <v>11.6</v>
      </c>
      <c r="DA42" s="624"/>
      <c r="DB42" s="624"/>
      <c r="DC42" s="625"/>
      <c r="DD42" s="626">
        <v>145842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30142</v>
      </c>
      <c r="CS43" s="639"/>
      <c r="CT43" s="639"/>
      <c r="CU43" s="639"/>
      <c r="CV43" s="639"/>
      <c r="CW43" s="639"/>
      <c r="CX43" s="639"/>
      <c r="CY43" s="640"/>
      <c r="CZ43" s="623">
        <v>0.2</v>
      </c>
      <c r="DA43" s="641"/>
      <c r="DB43" s="641"/>
      <c r="DC43" s="642"/>
      <c r="DD43" s="626">
        <v>30142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1428166</v>
      </c>
      <c r="CS44" s="621"/>
      <c r="CT44" s="621"/>
      <c r="CU44" s="621"/>
      <c r="CV44" s="621"/>
      <c r="CW44" s="621"/>
      <c r="CX44" s="621"/>
      <c r="CY44" s="622"/>
      <c r="CZ44" s="623">
        <v>11.4</v>
      </c>
      <c r="DA44" s="624"/>
      <c r="DB44" s="624"/>
      <c r="DC44" s="625"/>
      <c r="DD44" s="626">
        <v>137730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870801</v>
      </c>
      <c r="CS45" s="639"/>
      <c r="CT45" s="639"/>
      <c r="CU45" s="639"/>
      <c r="CV45" s="639"/>
      <c r="CW45" s="639"/>
      <c r="CX45" s="639"/>
      <c r="CY45" s="640"/>
      <c r="CZ45" s="623">
        <v>7</v>
      </c>
      <c r="DA45" s="641"/>
      <c r="DB45" s="641"/>
      <c r="DC45" s="642"/>
      <c r="DD45" s="626">
        <v>26460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477421</v>
      </c>
      <c r="CS46" s="621"/>
      <c r="CT46" s="621"/>
      <c r="CU46" s="621"/>
      <c r="CV46" s="621"/>
      <c r="CW46" s="621"/>
      <c r="CX46" s="621"/>
      <c r="CY46" s="622"/>
      <c r="CZ46" s="623">
        <v>3.8</v>
      </c>
      <c r="DA46" s="624"/>
      <c r="DB46" s="624"/>
      <c r="DC46" s="625"/>
      <c r="DD46" s="626">
        <v>108576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17514</v>
      </c>
      <c r="CS47" s="639"/>
      <c r="CT47" s="639"/>
      <c r="CU47" s="639"/>
      <c r="CV47" s="639"/>
      <c r="CW47" s="639"/>
      <c r="CX47" s="639"/>
      <c r="CY47" s="640"/>
      <c r="CZ47" s="623">
        <v>0.1</v>
      </c>
      <c r="DA47" s="641"/>
      <c r="DB47" s="641"/>
      <c r="DC47" s="642"/>
      <c r="DD47" s="626">
        <v>8112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12490909</v>
      </c>
      <c r="CS49" s="605"/>
      <c r="CT49" s="605"/>
      <c r="CU49" s="605"/>
      <c r="CV49" s="605"/>
      <c r="CW49" s="605"/>
      <c r="CX49" s="605"/>
      <c r="CY49" s="606"/>
      <c r="CZ49" s="607">
        <v>100</v>
      </c>
      <c r="DA49" s="608"/>
      <c r="DB49" s="608"/>
      <c r="DC49" s="609"/>
      <c r="DD49" s="610">
        <v>8759090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L36" sqref="BL3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346</v>
      </c>
      <c r="DK2" s="1139"/>
      <c r="DL2" s="1139"/>
      <c r="DM2" s="1139"/>
      <c r="DN2" s="1139"/>
      <c r="DO2" s="1140"/>
      <c r="DP2" s="202"/>
      <c r="DQ2" s="1138" t="s">
        <v>347</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348</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1"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6" t="s">
        <v>364</v>
      </c>
      <c r="DH5" s="1127"/>
      <c r="DI5" s="1127"/>
      <c r="DJ5" s="1127"/>
      <c r="DK5" s="1128"/>
      <c r="DL5" s="1126" t="s">
        <v>365</v>
      </c>
      <c r="DM5" s="1127"/>
      <c r="DN5" s="1127"/>
      <c r="DO5" s="1127"/>
      <c r="DP5" s="1128"/>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8" t="s">
        <v>367</v>
      </c>
      <c r="C7" s="1079"/>
      <c r="D7" s="1079"/>
      <c r="E7" s="1079"/>
      <c r="F7" s="1079"/>
      <c r="G7" s="1079"/>
      <c r="H7" s="1079"/>
      <c r="I7" s="1079"/>
      <c r="J7" s="1079"/>
      <c r="K7" s="1079"/>
      <c r="L7" s="1079"/>
      <c r="M7" s="1079"/>
      <c r="N7" s="1079"/>
      <c r="O7" s="1079"/>
      <c r="P7" s="1080"/>
      <c r="Q7" s="1132">
        <v>13070</v>
      </c>
      <c r="R7" s="1133"/>
      <c r="S7" s="1133"/>
      <c r="T7" s="1133"/>
      <c r="U7" s="1133"/>
      <c r="V7" s="1133">
        <v>12491</v>
      </c>
      <c r="W7" s="1133"/>
      <c r="X7" s="1133"/>
      <c r="Y7" s="1133"/>
      <c r="Z7" s="1133"/>
      <c r="AA7" s="1133">
        <v>579</v>
      </c>
      <c r="AB7" s="1133"/>
      <c r="AC7" s="1133"/>
      <c r="AD7" s="1133"/>
      <c r="AE7" s="1134"/>
      <c r="AF7" s="1135">
        <v>565</v>
      </c>
      <c r="AG7" s="1136"/>
      <c r="AH7" s="1136"/>
      <c r="AI7" s="1136"/>
      <c r="AJ7" s="1137"/>
      <c r="AK7" s="1119">
        <v>92</v>
      </c>
      <c r="AL7" s="1120"/>
      <c r="AM7" s="1120"/>
      <c r="AN7" s="1120"/>
      <c r="AO7" s="1120"/>
      <c r="AP7" s="1120">
        <v>14808</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552</v>
      </c>
      <c r="BT7" s="1124"/>
      <c r="BU7" s="1124"/>
      <c r="BV7" s="1124"/>
      <c r="BW7" s="1124"/>
      <c r="BX7" s="1124"/>
      <c r="BY7" s="1124"/>
      <c r="BZ7" s="1124"/>
      <c r="CA7" s="1124"/>
      <c r="CB7" s="1124"/>
      <c r="CC7" s="1124"/>
      <c r="CD7" s="1124"/>
      <c r="CE7" s="1124"/>
      <c r="CF7" s="1124"/>
      <c r="CG7" s="1125"/>
      <c r="CH7" s="1116">
        <v>26</v>
      </c>
      <c r="CI7" s="1117"/>
      <c r="CJ7" s="1117"/>
      <c r="CK7" s="1117"/>
      <c r="CL7" s="1118"/>
      <c r="CM7" s="1116">
        <v>15</v>
      </c>
      <c r="CN7" s="1117"/>
      <c r="CO7" s="1117"/>
      <c r="CP7" s="1117"/>
      <c r="CQ7" s="1118"/>
      <c r="CR7" s="1116">
        <v>5</v>
      </c>
      <c r="CS7" s="1117"/>
      <c r="CT7" s="1117"/>
      <c r="CU7" s="1117"/>
      <c r="CV7" s="1118"/>
      <c r="CW7" s="1116" t="s">
        <v>555</v>
      </c>
      <c r="CX7" s="1117"/>
      <c r="CY7" s="1117"/>
      <c r="CZ7" s="1117"/>
      <c r="DA7" s="1118"/>
      <c r="DB7" s="1116" t="s">
        <v>539</v>
      </c>
      <c r="DC7" s="1117"/>
      <c r="DD7" s="1117"/>
      <c r="DE7" s="1117"/>
      <c r="DF7" s="1118"/>
      <c r="DG7" s="1116" t="s">
        <v>539</v>
      </c>
      <c r="DH7" s="1117"/>
      <c r="DI7" s="1117"/>
      <c r="DJ7" s="1117"/>
      <c r="DK7" s="1118"/>
      <c r="DL7" s="1116" t="s">
        <v>539</v>
      </c>
      <c r="DM7" s="1117"/>
      <c r="DN7" s="1117"/>
      <c r="DO7" s="1117"/>
      <c r="DP7" s="1118"/>
      <c r="DQ7" s="1116" t="s">
        <v>539</v>
      </c>
      <c r="DR7" s="1117"/>
      <c r="DS7" s="1117"/>
      <c r="DT7" s="1117"/>
      <c r="DU7" s="1118"/>
      <c r="DV7" s="1143"/>
      <c r="DW7" s="1144"/>
      <c r="DX7" s="1144"/>
      <c r="DY7" s="1144"/>
      <c r="DZ7" s="1145"/>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4</v>
      </c>
      <c r="CI8" s="1019"/>
      <c r="CJ8" s="1019"/>
      <c r="CK8" s="1019"/>
      <c r="CL8" s="1020"/>
      <c r="CM8" s="1018">
        <v>38</v>
      </c>
      <c r="CN8" s="1019"/>
      <c r="CO8" s="1019"/>
      <c r="CP8" s="1019"/>
      <c r="CQ8" s="1020"/>
      <c r="CR8" s="1018">
        <v>19</v>
      </c>
      <c r="CS8" s="1019"/>
      <c r="CT8" s="1019"/>
      <c r="CU8" s="1019"/>
      <c r="CV8" s="1020"/>
      <c r="CW8" s="1018">
        <v>0</v>
      </c>
      <c r="CX8" s="1019"/>
      <c r="CY8" s="1019"/>
      <c r="CZ8" s="1019"/>
      <c r="DA8" s="1020"/>
      <c r="DB8" s="1018" t="s">
        <v>539</v>
      </c>
      <c r="DC8" s="1019"/>
      <c r="DD8" s="1019"/>
      <c r="DE8" s="1019"/>
      <c r="DF8" s="1020"/>
      <c r="DG8" s="1018" t="s">
        <v>539</v>
      </c>
      <c r="DH8" s="1019"/>
      <c r="DI8" s="1019"/>
      <c r="DJ8" s="1019"/>
      <c r="DK8" s="1020"/>
      <c r="DL8" s="1018">
        <v>40</v>
      </c>
      <c r="DM8" s="1019"/>
      <c r="DN8" s="1019"/>
      <c r="DO8" s="1019"/>
      <c r="DP8" s="1020"/>
      <c r="DQ8" s="1018">
        <v>4</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t="s">
        <v>556</v>
      </c>
      <c r="BS9" s="1043" t="s">
        <v>554</v>
      </c>
      <c r="BT9" s="1044"/>
      <c r="BU9" s="1044"/>
      <c r="BV9" s="1044"/>
      <c r="BW9" s="1044"/>
      <c r="BX9" s="1044"/>
      <c r="BY9" s="1044"/>
      <c r="BZ9" s="1044"/>
      <c r="CA9" s="1044"/>
      <c r="CB9" s="1044"/>
      <c r="CC9" s="1044"/>
      <c r="CD9" s="1044"/>
      <c r="CE9" s="1044"/>
      <c r="CF9" s="1044"/>
      <c r="CG9" s="1045"/>
      <c r="CH9" s="1018">
        <v>3</v>
      </c>
      <c r="CI9" s="1019"/>
      <c r="CJ9" s="1019"/>
      <c r="CK9" s="1019"/>
      <c r="CL9" s="1020"/>
      <c r="CM9" s="1018">
        <v>91</v>
      </c>
      <c r="CN9" s="1019"/>
      <c r="CO9" s="1019"/>
      <c r="CP9" s="1019"/>
      <c r="CQ9" s="1020"/>
      <c r="CR9" s="1018">
        <v>2</v>
      </c>
      <c r="CS9" s="1019"/>
      <c r="CT9" s="1019"/>
      <c r="CU9" s="1019"/>
      <c r="CV9" s="1020"/>
      <c r="CW9" s="1018" t="s">
        <v>555</v>
      </c>
      <c r="CX9" s="1019"/>
      <c r="CY9" s="1019"/>
      <c r="CZ9" s="1019"/>
      <c r="DA9" s="1020"/>
      <c r="DB9" s="1018" t="s">
        <v>539</v>
      </c>
      <c r="DC9" s="1019"/>
      <c r="DD9" s="1019"/>
      <c r="DE9" s="1019"/>
      <c r="DF9" s="1020"/>
      <c r="DG9" s="1018" t="s">
        <v>539</v>
      </c>
      <c r="DH9" s="1019"/>
      <c r="DI9" s="1019"/>
      <c r="DJ9" s="1019"/>
      <c r="DK9" s="1020"/>
      <c r="DL9" s="1018">
        <v>300</v>
      </c>
      <c r="DM9" s="1019"/>
      <c r="DN9" s="1019"/>
      <c r="DO9" s="1019"/>
      <c r="DP9" s="1020"/>
      <c r="DQ9" s="1018">
        <v>83</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6">
        <f>SUM(Q7:U22)</f>
        <v>13070</v>
      </c>
      <c r="R23" s="1097"/>
      <c r="S23" s="1097"/>
      <c r="T23" s="1097"/>
      <c r="U23" s="1097"/>
      <c r="V23" s="1097">
        <f>SUM(V7:Z22)</f>
        <v>12491</v>
      </c>
      <c r="W23" s="1097"/>
      <c r="X23" s="1097"/>
      <c r="Y23" s="1097"/>
      <c r="Z23" s="1097"/>
      <c r="AA23" s="1097">
        <f>SUM(AA7:AE22)</f>
        <v>579</v>
      </c>
      <c r="AB23" s="1097"/>
      <c r="AC23" s="1097"/>
      <c r="AD23" s="1097"/>
      <c r="AE23" s="1098"/>
      <c r="AF23" s="1099">
        <v>565</v>
      </c>
      <c r="AG23" s="1097"/>
      <c r="AH23" s="1097"/>
      <c r="AI23" s="1097"/>
      <c r="AJ23" s="1100"/>
      <c r="AK23" s="1101"/>
      <c r="AL23" s="1102"/>
      <c r="AM23" s="1102"/>
      <c r="AN23" s="1102"/>
      <c r="AO23" s="1102"/>
      <c r="AP23" s="1097">
        <f>SUM(AP7:AT22)</f>
        <v>14808</v>
      </c>
      <c r="AQ23" s="1097"/>
      <c r="AR23" s="1097"/>
      <c r="AS23" s="1097"/>
      <c r="AT23" s="1097"/>
      <c r="AU23" s="1103"/>
      <c r="AV23" s="1103"/>
      <c r="AW23" s="1103"/>
      <c r="AX23" s="1103"/>
      <c r="AY23" s="1104"/>
      <c r="AZ23" s="1093" t="s">
        <v>113</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371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372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7" t="s">
        <v>376</v>
      </c>
      <c r="AG26" s="1037"/>
      <c r="AH26" s="1037"/>
      <c r="AI26" s="1037"/>
      <c r="AJ26" s="1088"/>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381</v>
      </c>
      <c r="C28" s="1079"/>
      <c r="D28" s="1079"/>
      <c r="E28" s="1079"/>
      <c r="F28" s="1079"/>
      <c r="G28" s="1079"/>
      <c r="H28" s="1079"/>
      <c r="I28" s="1079"/>
      <c r="J28" s="1079"/>
      <c r="K28" s="1079"/>
      <c r="L28" s="1079"/>
      <c r="M28" s="1079"/>
      <c r="N28" s="1079"/>
      <c r="O28" s="1079"/>
      <c r="P28" s="1080"/>
      <c r="Q28" s="1081">
        <v>3061</v>
      </c>
      <c r="R28" s="1082"/>
      <c r="S28" s="1082"/>
      <c r="T28" s="1082"/>
      <c r="U28" s="1082"/>
      <c r="V28" s="1082">
        <v>2941</v>
      </c>
      <c r="W28" s="1082"/>
      <c r="X28" s="1082"/>
      <c r="Y28" s="1082"/>
      <c r="Z28" s="1082"/>
      <c r="AA28" s="1082">
        <v>121</v>
      </c>
      <c r="AB28" s="1082"/>
      <c r="AC28" s="1082"/>
      <c r="AD28" s="1082"/>
      <c r="AE28" s="1083"/>
      <c r="AF28" s="1084">
        <v>121</v>
      </c>
      <c r="AG28" s="1082"/>
      <c r="AH28" s="1082"/>
      <c r="AI28" s="1082"/>
      <c r="AJ28" s="1085"/>
      <c r="AK28" s="1086">
        <v>352</v>
      </c>
      <c r="AL28" s="1075"/>
      <c r="AM28" s="1075"/>
      <c r="AN28" s="1075"/>
      <c r="AO28" s="1075"/>
      <c r="AP28" s="1075" t="s">
        <v>538</v>
      </c>
      <c r="AQ28" s="1075"/>
      <c r="AR28" s="1075"/>
      <c r="AS28" s="1075"/>
      <c r="AT28" s="1075"/>
      <c r="AU28" s="1075" t="s">
        <v>538</v>
      </c>
      <c r="AV28" s="1075"/>
      <c r="AW28" s="1075"/>
      <c r="AX28" s="1075"/>
      <c r="AY28" s="1075"/>
      <c r="AZ28" s="1075" t="s">
        <v>538</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2611</v>
      </c>
      <c r="R29" s="1073"/>
      <c r="S29" s="1073"/>
      <c r="T29" s="1073"/>
      <c r="U29" s="1073"/>
      <c r="V29" s="1073">
        <v>2513</v>
      </c>
      <c r="W29" s="1073"/>
      <c r="X29" s="1073"/>
      <c r="Y29" s="1073"/>
      <c r="Z29" s="1073"/>
      <c r="AA29" s="1073">
        <v>98</v>
      </c>
      <c r="AB29" s="1073"/>
      <c r="AC29" s="1073"/>
      <c r="AD29" s="1073"/>
      <c r="AE29" s="1074"/>
      <c r="AF29" s="1048">
        <v>98</v>
      </c>
      <c r="AG29" s="1049"/>
      <c r="AH29" s="1049"/>
      <c r="AI29" s="1049"/>
      <c r="AJ29" s="1050"/>
      <c r="AK29" s="1009">
        <v>92</v>
      </c>
      <c r="AL29" s="1000"/>
      <c r="AM29" s="1000"/>
      <c r="AN29" s="1000"/>
      <c r="AO29" s="1000"/>
      <c r="AP29" s="1000" t="s">
        <v>555</v>
      </c>
      <c r="AQ29" s="1000"/>
      <c r="AR29" s="1000"/>
      <c r="AS29" s="1000"/>
      <c r="AT29" s="1000"/>
      <c r="AU29" s="1000" t="s">
        <v>555</v>
      </c>
      <c r="AV29" s="1000"/>
      <c r="AW29" s="1000"/>
      <c r="AX29" s="1000"/>
      <c r="AY29" s="1000"/>
      <c r="AZ29" s="1000" t="s">
        <v>555</v>
      </c>
      <c r="BA29" s="1000"/>
      <c r="BB29" s="1000"/>
      <c r="BC29" s="1000"/>
      <c r="BD29" s="100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235</v>
      </c>
      <c r="R30" s="1073"/>
      <c r="S30" s="1073"/>
      <c r="T30" s="1073"/>
      <c r="U30" s="1073"/>
      <c r="V30" s="1073">
        <v>233</v>
      </c>
      <c r="W30" s="1073"/>
      <c r="X30" s="1073"/>
      <c r="Y30" s="1073"/>
      <c r="Z30" s="1073"/>
      <c r="AA30" s="1073">
        <v>2</v>
      </c>
      <c r="AB30" s="1073"/>
      <c r="AC30" s="1073"/>
      <c r="AD30" s="1073"/>
      <c r="AE30" s="1074"/>
      <c r="AF30" s="1048">
        <v>2</v>
      </c>
      <c r="AG30" s="1049"/>
      <c r="AH30" s="1049"/>
      <c r="AI30" s="1049"/>
      <c r="AJ30" s="1050"/>
      <c r="AK30" s="1009">
        <v>394</v>
      </c>
      <c r="AL30" s="1000"/>
      <c r="AM30" s="1000"/>
      <c r="AN30" s="1000"/>
      <c r="AO30" s="1000"/>
      <c r="AP30" s="1000" t="s">
        <v>555</v>
      </c>
      <c r="AQ30" s="1000"/>
      <c r="AR30" s="1000"/>
      <c r="AS30" s="1000"/>
      <c r="AT30" s="1000"/>
      <c r="AU30" s="1000" t="s">
        <v>555</v>
      </c>
      <c r="AV30" s="1000"/>
      <c r="AW30" s="1000"/>
      <c r="AX30" s="1000"/>
      <c r="AY30" s="1000"/>
      <c r="AZ30" s="1000" t="s">
        <v>555</v>
      </c>
      <c r="BA30" s="1000"/>
      <c r="BB30" s="1000"/>
      <c r="BC30" s="1000"/>
      <c r="BD30" s="1000"/>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638</v>
      </c>
      <c r="R31" s="1073"/>
      <c r="S31" s="1073"/>
      <c r="T31" s="1073"/>
      <c r="U31" s="1073"/>
      <c r="V31" s="1073">
        <v>562</v>
      </c>
      <c r="W31" s="1073"/>
      <c r="X31" s="1073"/>
      <c r="Y31" s="1073"/>
      <c r="Z31" s="1073"/>
      <c r="AA31" s="1073">
        <v>76</v>
      </c>
      <c r="AB31" s="1073"/>
      <c r="AC31" s="1073"/>
      <c r="AD31" s="1073"/>
      <c r="AE31" s="1074"/>
      <c r="AF31" s="1048">
        <v>250</v>
      </c>
      <c r="AG31" s="1049"/>
      <c r="AH31" s="1049"/>
      <c r="AI31" s="1049"/>
      <c r="AJ31" s="1050"/>
      <c r="AK31" s="1009">
        <v>4</v>
      </c>
      <c r="AL31" s="1000"/>
      <c r="AM31" s="1000"/>
      <c r="AN31" s="1000"/>
      <c r="AO31" s="1000"/>
      <c r="AP31" s="1000">
        <v>1554</v>
      </c>
      <c r="AQ31" s="1000"/>
      <c r="AR31" s="1000"/>
      <c r="AS31" s="1000"/>
      <c r="AT31" s="1000"/>
      <c r="AU31" s="1000">
        <v>9</v>
      </c>
      <c r="AV31" s="1000"/>
      <c r="AW31" s="1000"/>
      <c r="AX31" s="1000"/>
      <c r="AY31" s="1000"/>
      <c r="AZ31" s="1000" t="s">
        <v>555</v>
      </c>
      <c r="BA31" s="1000"/>
      <c r="BB31" s="1000"/>
      <c r="BC31" s="1000"/>
      <c r="BD31" s="1000"/>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507</v>
      </c>
      <c r="R32" s="1073"/>
      <c r="S32" s="1073"/>
      <c r="T32" s="1073"/>
      <c r="U32" s="1073"/>
      <c r="V32" s="1073">
        <v>458</v>
      </c>
      <c r="W32" s="1073"/>
      <c r="X32" s="1073"/>
      <c r="Y32" s="1073"/>
      <c r="Z32" s="1073"/>
      <c r="AA32" s="1073">
        <v>49</v>
      </c>
      <c r="AB32" s="1073"/>
      <c r="AC32" s="1073"/>
      <c r="AD32" s="1073"/>
      <c r="AE32" s="1074"/>
      <c r="AF32" s="1048">
        <v>257</v>
      </c>
      <c r="AG32" s="1049"/>
      <c r="AH32" s="1049"/>
      <c r="AI32" s="1049"/>
      <c r="AJ32" s="1050"/>
      <c r="AK32" s="1009">
        <v>1</v>
      </c>
      <c r="AL32" s="1000"/>
      <c r="AM32" s="1000"/>
      <c r="AN32" s="1000"/>
      <c r="AO32" s="1000"/>
      <c r="AP32" s="1000">
        <v>80</v>
      </c>
      <c r="AQ32" s="1000"/>
      <c r="AR32" s="1000"/>
      <c r="AS32" s="1000"/>
      <c r="AT32" s="1000"/>
      <c r="AU32" s="1000">
        <v>0</v>
      </c>
      <c r="AV32" s="1000"/>
      <c r="AW32" s="1000"/>
      <c r="AX32" s="1000"/>
      <c r="AY32" s="1000"/>
      <c r="AZ32" s="1000" t="s">
        <v>555</v>
      </c>
      <c r="BA32" s="1000"/>
      <c r="BB32" s="1000"/>
      <c r="BC32" s="1000"/>
      <c r="BD32" s="1000"/>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120</v>
      </c>
      <c r="R33" s="1073"/>
      <c r="S33" s="1073"/>
      <c r="T33" s="1073"/>
      <c r="U33" s="1073"/>
      <c r="V33" s="1073">
        <v>118</v>
      </c>
      <c r="W33" s="1073"/>
      <c r="X33" s="1073"/>
      <c r="Y33" s="1073"/>
      <c r="Z33" s="1073"/>
      <c r="AA33" s="1073">
        <f>Q33-V33</f>
        <v>2</v>
      </c>
      <c r="AB33" s="1073"/>
      <c r="AC33" s="1073"/>
      <c r="AD33" s="1073"/>
      <c r="AE33" s="1074"/>
      <c r="AF33" s="1048">
        <v>2</v>
      </c>
      <c r="AG33" s="1049"/>
      <c r="AH33" s="1049"/>
      <c r="AI33" s="1049"/>
      <c r="AJ33" s="1050"/>
      <c r="AK33" s="1009">
        <v>1</v>
      </c>
      <c r="AL33" s="1000"/>
      <c r="AM33" s="1000"/>
      <c r="AN33" s="1000"/>
      <c r="AO33" s="1000"/>
      <c r="AP33" s="1000">
        <v>101</v>
      </c>
      <c r="AQ33" s="1000"/>
      <c r="AR33" s="1000"/>
      <c r="AS33" s="1000"/>
      <c r="AT33" s="1000"/>
      <c r="AU33" s="1000">
        <v>65</v>
      </c>
      <c r="AV33" s="1000"/>
      <c r="AW33" s="1000"/>
      <c r="AX33" s="1000"/>
      <c r="AY33" s="1000"/>
      <c r="AZ33" s="1000" t="s">
        <v>558</v>
      </c>
      <c r="BA33" s="1000"/>
      <c r="BB33" s="1000"/>
      <c r="BC33" s="1000"/>
      <c r="BD33" s="1000"/>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265</v>
      </c>
      <c r="R34" s="1073"/>
      <c r="S34" s="1073"/>
      <c r="T34" s="1073"/>
      <c r="U34" s="1073"/>
      <c r="V34" s="1073">
        <v>260</v>
      </c>
      <c r="W34" s="1073"/>
      <c r="X34" s="1073"/>
      <c r="Y34" s="1073"/>
      <c r="Z34" s="1073"/>
      <c r="AA34" s="1073">
        <f>Q34-V34</f>
        <v>5</v>
      </c>
      <c r="AB34" s="1073"/>
      <c r="AC34" s="1073"/>
      <c r="AD34" s="1073"/>
      <c r="AE34" s="1074"/>
      <c r="AF34" s="1048">
        <v>5</v>
      </c>
      <c r="AG34" s="1049"/>
      <c r="AH34" s="1049"/>
      <c r="AI34" s="1049"/>
      <c r="AJ34" s="1050"/>
      <c r="AK34" s="1009">
        <v>196</v>
      </c>
      <c r="AL34" s="1000"/>
      <c r="AM34" s="1000"/>
      <c r="AN34" s="1000"/>
      <c r="AO34" s="1000"/>
      <c r="AP34" s="1000">
        <v>1450</v>
      </c>
      <c r="AQ34" s="1000"/>
      <c r="AR34" s="1000"/>
      <c r="AS34" s="1000"/>
      <c r="AT34" s="1000"/>
      <c r="AU34" s="1000">
        <v>1448</v>
      </c>
      <c r="AV34" s="1000"/>
      <c r="AW34" s="1000"/>
      <c r="AX34" s="1000"/>
      <c r="AY34" s="1000"/>
      <c r="AZ34" s="1000" t="s">
        <v>558</v>
      </c>
      <c r="BA34" s="1000"/>
      <c r="BB34" s="1000"/>
      <c r="BC34" s="1000"/>
      <c r="BD34" s="1000"/>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803</v>
      </c>
      <c r="R35" s="1073"/>
      <c r="S35" s="1073"/>
      <c r="T35" s="1073"/>
      <c r="U35" s="1073"/>
      <c r="V35" s="1073">
        <v>785</v>
      </c>
      <c r="W35" s="1073"/>
      <c r="X35" s="1073"/>
      <c r="Y35" s="1073"/>
      <c r="Z35" s="1073"/>
      <c r="AA35" s="1073">
        <v>19</v>
      </c>
      <c r="AB35" s="1073"/>
      <c r="AC35" s="1073"/>
      <c r="AD35" s="1073"/>
      <c r="AE35" s="1074"/>
      <c r="AF35" s="1048">
        <v>19</v>
      </c>
      <c r="AG35" s="1049"/>
      <c r="AH35" s="1049"/>
      <c r="AI35" s="1049"/>
      <c r="AJ35" s="1050"/>
      <c r="AK35" s="1009">
        <v>546</v>
      </c>
      <c r="AL35" s="1000"/>
      <c r="AM35" s="1000"/>
      <c r="AN35" s="1000"/>
      <c r="AO35" s="1000"/>
      <c r="AP35" s="1000">
        <v>6721</v>
      </c>
      <c r="AQ35" s="1000"/>
      <c r="AR35" s="1000"/>
      <c r="AS35" s="1000"/>
      <c r="AT35" s="1000"/>
      <c r="AU35" s="1000">
        <v>6532</v>
      </c>
      <c r="AV35" s="1000"/>
      <c r="AW35" s="1000"/>
      <c r="AX35" s="1000"/>
      <c r="AY35" s="1000"/>
      <c r="AZ35" s="1000" t="s">
        <v>558</v>
      </c>
      <c r="BA35" s="1000"/>
      <c r="BB35" s="1000"/>
      <c r="BC35" s="1000"/>
      <c r="BD35" s="1000"/>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85</v>
      </c>
      <c r="R36" s="1073"/>
      <c r="S36" s="1073"/>
      <c r="T36" s="1073"/>
      <c r="U36" s="1073"/>
      <c r="V36" s="1073">
        <v>63</v>
      </c>
      <c r="W36" s="1073"/>
      <c r="X36" s="1073"/>
      <c r="Y36" s="1073"/>
      <c r="Z36" s="1073"/>
      <c r="AA36" s="1073">
        <v>23</v>
      </c>
      <c r="AB36" s="1073"/>
      <c r="AC36" s="1073"/>
      <c r="AD36" s="1073"/>
      <c r="AE36" s="1074"/>
      <c r="AF36" s="1048">
        <v>23</v>
      </c>
      <c r="AG36" s="1049"/>
      <c r="AH36" s="1049"/>
      <c r="AI36" s="1049"/>
      <c r="AJ36" s="1050"/>
      <c r="AK36" s="1009" t="s">
        <v>539</v>
      </c>
      <c r="AL36" s="1000"/>
      <c r="AM36" s="1000"/>
      <c r="AN36" s="1000"/>
      <c r="AO36" s="1000"/>
      <c r="AP36" s="1000" t="s">
        <v>539</v>
      </c>
      <c r="AQ36" s="1000"/>
      <c r="AR36" s="1000"/>
      <c r="AS36" s="1000"/>
      <c r="AT36" s="1000"/>
      <c r="AU36" s="1000" t="s">
        <v>539</v>
      </c>
      <c r="AV36" s="1000"/>
      <c r="AW36" s="1000"/>
      <c r="AX36" s="1000"/>
      <c r="AY36" s="1000"/>
      <c r="AZ36" s="1000" t="s">
        <v>558</v>
      </c>
      <c r="BA36" s="1000"/>
      <c r="BB36" s="1000"/>
      <c r="BC36" s="1000"/>
      <c r="BD36" s="1000"/>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776</v>
      </c>
      <c r="AG63" s="988"/>
      <c r="AH63" s="988"/>
      <c r="AI63" s="988"/>
      <c r="AJ63" s="1059"/>
      <c r="AK63" s="1060"/>
      <c r="AL63" s="992"/>
      <c r="AM63" s="992"/>
      <c r="AN63" s="992"/>
      <c r="AO63" s="992"/>
      <c r="AP63" s="988">
        <f>SUM(AP28:AT62)</f>
        <v>9906</v>
      </c>
      <c r="AQ63" s="988"/>
      <c r="AR63" s="988"/>
      <c r="AS63" s="988"/>
      <c r="AT63" s="988"/>
      <c r="AU63" s="988">
        <f>SUM(AU28:AY62)</f>
        <v>8054</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396</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3" t="s">
        <v>540</v>
      </c>
      <c r="C68" s="1014"/>
      <c r="D68" s="1014"/>
      <c r="E68" s="1014"/>
      <c r="F68" s="1014"/>
      <c r="G68" s="1014"/>
      <c r="H68" s="1014"/>
      <c r="I68" s="1014"/>
      <c r="J68" s="1014"/>
      <c r="K68" s="1014"/>
      <c r="L68" s="1014"/>
      <c r="M68" s="1014"/>
      <c r="N68" s="1014"/>
      <c r="O68" s="1014"/>
      <c r="P68" s="1015"/>
      <c r="Q68" s="1016">
        <v>1114</v>
      </c>
      <c r="R68" s="1017"/>
      <c r="S68" s="1017"/>
      <c r="T68" s="1017"/>
      <c r="U68" s="1017"/>
      <c r="V68" s="1017">
        <v>1110</v>
      </c>
      <c r="W68" s="1017"/>
      <c r="X68" s="1017"/>
      <c r="Y68" s="1017"/>
      <c r="Z68" s="1017"/>
      <c r="AA68" s="1017">
        <v>4</v>
      </c>
      <c r="AB68" s="1017"/>
      <c r="AC68" s="1017"/>
      <c r="AD68" s="1017"/>
      <c r="AE68" s="1017"/>
      <c r="AF68" s="1017">
        <v>4</v>
      </c>
      <c r="AG68" s="1017"/>
      <c r="AH68" s="1017"/>
      <c r="AI68" s="1017"/>
      <c r="AJ68" s="1017"/>
      <c r="AK68" s="1017" t="s">
        <v>539</v>
      </c>
      <c r="AL68" s="1017"/>
      <c r="AM68" s="1017"/>
      <c r="AN68" s="1017"/>
      <c r="AO68" s="1017"/>
      <c r="AP68" s="1000" t="s">
        <v>539</v>
      </c>
      <c r="AQ68" s="1000"/>
      <c r="AR68" s="1000"/>
      <c r="AS68" s="1000"/>
      <c r="AT68" s="1000"/>
      <c r="AU68" s="1000" t="s">
        <v>539</v>
      </c>
      <c r="AV68" s="1000"/>
      <c r="AW68" s="1000"/>
      <c r="AX68" s="1000"/>
      <c r="AY68" s="1000"/>
      <c r="AZ68" s="1011"/>
      <c r="BA68" s="1011"/>
      <c r="BB68" s="1011"/>
      <c r="BC68" s="1011"/>
      <c r="BD68" s="1012"/>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111</v>
      </c>
      <c r="R69" s="1000"/>
      <c r="S69" s="1000"/>
      <c r="T69" s="1000"/>
      <c r="U69" s="1000"/>
      <c r="V69" s="1000">
        <v>101</v>
      </c>
      <c r="W69" s="1000"/>
      <c r="X69" s="1000"/>
      <c r="Y69" s="1000"/>
      <c r="Z69" s="1000"/>
      <c r="AA69" s="1000">
        <v>10</v>
      </c>
      <c r="AB69" s="1000"/>
      <c r="AC69" s="1000"/>
      <c r="AD69" s="1000"/>
      <c r="AE69" s="1000"/>
      <c r="AF69" s="1000">
        <v>10</v>
      </c>
      <c r="AG69" s="1000"/>
      <c r="AH69" s="1000"/>
      <c r="AI69" s="1000"/>
      <c r="AJ69" s="1000"/>
      <c r="AK69" s="1000">
        <v>23</v>
      </c>
      <c r="AL69" s="1000"/>
      <c r="AM69" s="1000"/>
      <c r="AN69" s="1000"/>
      <c r="AO69" s="1000"/>
      <c r="AP69" s="1000" t="s">
        <v>550</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7691</v>
      </c>
      <c r="R70" s="1000"/>
      <c r="S70" s="1000"/>
      <c r="T70" s="1000"/>
      <c r="U70" s="1000"/>
      <c r="V70" s="1000">
        <v>7373</v>
      </c>
      <c r="W70" s="1000"/>
      <c r="X70" s="1000"/>
      <c r="Y70" s="1000"/>
      <c r="Z70" s="1000"/>
      <c r="AA70" s="1000">
        <v>318</v>
      </c>
      <c r="AB70" s="1000"/>
      <c r="AC70" s="1000"/>
      <c r="AD70" s="1000"/>
      <c r="AE70" s="1000"/>
      <c r="AF70" s="1000">
        <v>318</v>
      </c>
      <c r="AG70" s="1000"/>
      <c r="AH70" s="1000"/>
      <c r="AI70" s="1000"/>
      <c r="AJ70" s="1000"/>
      <c r="AK70" s="1000" t="s">
        <v>539</v>
      </c>
      <c r="AL70" s="1000"/>
      <c r="AM70" s="1000"/>
      <c r="AN70" s="1000"/>
      <c r="AO70" s="1000"/>
      <c r="AP70" s="1000" t="s">
        <v>550</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38</v>
      </c>
      <c r="R71" s="1000"/>
      <c r="S71" s="1000"/>
      <c r="T71" s="1000"/>
      <c r="U71" s="1000"/>
      <c r="V71" s="1000">
        <v>32</v>
      </c>
      <c r="W71" s="1000"/>
      <c r="X71" s="1000"/>
      <c r="Y71" s="1000"/>
      <c r="Z71" s="1000"/>
      <c r="AA71" s="1000">
        <v>6</v>
      </c>
      <c r="AB71" s="1000"/>
      <c r="AC71" s="1000"/>
      <c r="AD71" s="1000"/>
      <c r="AE71" s="1000"/>
      <c r="AF71" s="1000" t="s">
        <v>539</v>
      </c>
      <c r="AG71" s="1000"/>
      <c r="AH71" s="1000"/>
      <c r="AI71" s="1000"/>
      <c r="AJ71" s="1000"/>
      <c r="AK71" s="1000">
        <v>10</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128</v>
      </c>
      <c r="R72" s="1000"/>
      <c r="S72" s="1000"/>
      <c r="T72" s="1000"/>
      <c r="U72" s="1000"/>
      <c r="V72" s="1000">
        <v>122</v>
      </c>
      <c r="W72" s="1000"/>
      <c r="X72" s="1000"/>
      <c r="Y72" s="1000"/>
      <c r="Z72" s="1000"/>
      <c r="AA72" s="1000">
        <v>7</v>
      </c>
      <c r="AB72" s="1000"/>
      <c r="AC72" s="1000"/>
      <c r="AD72" s="1000"/>
      <c r="AE72" s="1000"/>
      <c r="AF72" s="1000">
        <v>7</v>
      </c>
      <c r="AG72" s="1000"/>
      <c r="AH72" s="1000"/>
      <c r="AI72" s="1000"/>
      <c r="AJ72" s="1000"/>
      <c r="AK72" s="1000">
        <v>102</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137</v>
      </c>
      <c r="R73" s="1000"/>
      <c r="S73" s="1000"/>
      <c r="T73" s="1000"/>
      <c r="U73" s="1000"/>
      <c r="V73" s="1000">
        <v>130</v>
      </c>
      <c r="W73" s="1000"/>
      <c r="X73" s="1000"/>
      <c r="Y73" s="1000"/>
      <c r="Z73" s="1000"/>
      <c r="AA73" s="1000">
        <v>7</v>
      </c>
      <c r="AB73" s="1000"/>
      <c r="AC73" s="1000"/>
      <c r="AD73" s="1000"/>
      <c r="AE73" s="1000"/>
      <c r="AF73" s="1000">
        <v>20</v>
      </c>
      <c r="AG73" s="1000"/>
      <c r="AH73" s="1000"/>
      <c r="AI73" s="1000"/>
      <c r="AJ73" s="1000"/>
      <c r="AK73" s="1000">
        <v>25</v>
      </c>
      <c r="AL73" s="1000"/>
      <c r="AM73" s="1000"/>
      <c r="AN73" s="1000"/>
      <c r="AO73" s="1000"/>
      <c r="AP73" s="1000">
        <v>205</v>
      </c>
      <c r="AQ73" s="1000"/>
      <c r="AR73" s="1000"/>
      <c r="AS73" s="1000"/>
      <c r="AT73" s="1000"/>
      <c r="AU73" s="1000">
        <v>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v>829</v>
      </c>
      <c r="R74" s="1000"/>
      <c r="S74" s="1000"/>
      <c r="T74" s="1000"/>
      <c r="U74" s="1000"/>
      <c r="V74" s="1000">
        <v>816</v>
      </c>
      <c r="W74" s="1000"/>
      <c r="X74" s="1000"/>
      <c r="Y74" s="1000"/>
      <c r="Z74" s="1000"/>
      <c r="AA74" s="1000">
        <v>13</v>
      </c>
      <c r="AB74" s="1000"/>
      <c r="AC74" s="1000"/>
      <c r="AD74" s="1000"/>
      <c r="AE74" s="1000"/>
      <c r="AF74" s="1000">
        <v>32</v>
      </c>
      <c r="AG74" s="1000"/>
      <c r="AH74" s="1000"/>
      <c r="AI74" s="1000"/>
      <c r="AJ74" s="1000"/>
      <c r="AK74" s="1000">
        <v>45</v>
      </c>
      <c r="AL74" s="1000"/>
      <c r="AM74" s="1000"/>
      <c r="AN74" s="1000"/>
      <c r="AO74" s="1000"/>
      <c r="AP74" s="1000">
        <v>1452</v>
      </c>
      <c r="AQ74" s="1000"/>
      <c r="AR74" s="1000"/>
      <c r="AS74" s="1000"/>
      <c r="AT74" s="1000"/>
      <c r="AU74" s="1000">
        <v>25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545</v>
      </c>
      <c r="C75" s="1004"/>
      <c r="D75" s="1004"/>
      <c r="E75" s="1004"/>
      <c r="F75" s="1004"/>
      <c r="G75" s="1004"/>
      <c r="H75" s="1004"/>
      <c r="I75" s="1004"/>
      <c r="J75" s="1004"/>
      <c r="K75" s="1004"/>
      <c r="L75" s="1004"/>
      <c r="M75" s="1004"/>
      <c r="N75" s="1004"/>
      <c r="O75" s="1004"/>
      <c r="P75" s="1005"/>
      <c r="Q75" s="1007">
        <v>3851</v>
      </c>
      <c r="R75" s="1008"/>
      <c r="S75" s="1008"/>
      <c r="T75" s="1008"/>
      <c r="U75" s="1009"/>
      <c r="V75" s="1010">
        <v>3670</v>
      </c>
      <c r="W75" s="1008"/>
      <c r="X75" s="1008"/>
      <c r="Y75" s="1008"/>
      <c r="Z75" s="1009"/>
      <c r="AA75" s="1010">
        <v>181</v>
      </c>
      <c r="AB75" s="1008"/>
      <c r="AC75" s="1008"/>
      <c r="AD75" s="1008"/>
      <c r="AE75" s="1009"/>
      <c r="AF75" s="1010">
        <v>60</v>
      </c>
      <c r="AG75" s="1008"/>
      <c r="AH75" s="1008"/>
      <c r="AI75" s="1008"/>
      <c r="AJ75" s="1009"/>
      <c r="AK75" s="1010" t="s">
        <v>539</v>
      </c>
      <c r="AL75" s="1008"/>
      <c r="AM75" s="1008"/>
      <c r="AN75" s="1008"/>
      <c r="AO75" s="1009"/>
      <c r="AP75" s="1010">
        <v>66</v>
      </c>
      <c r="AQ75" s="1008"/>
      <c r="AR75" s="1008"/>
      <c r="AS75" s="1008"/>
      <c r="AT75" s="1009"/>
      <c r="AU75" s="1010">
        <v>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546</v>
      </c>
      <c r="C76" s="1004"/>
      <c r="D76" s="1004"/>
      <c r="E76" s="1004"/>
      <c r="F76" s="1004"/>
      <c r="G76" s="1004"/>
      <c r="H76" s="1004"/>
      <c r="I76" s="1004"/>
      <c r="J76" s="1004"/>
      <c r="K76" s="1004"/>
      <c r="L76" s="1004"/>
      <c r="M76" s="1004"/>
      <c r="N76" s="1004"/>
      <c r="O76" s="1004"/>
      <c r="P76" s="1005"/>
      <c r="Q76" s="1007">
        <v>1333</v>
      </c>
      <c r="R76" s="1008"/>
      <c r="S76" s="1008"/>
      <c r="T76" s="1008"/>
      <c r="U76" s="1009"/>
      <c r="V76" s="1010">
        <v>1298</v>
      </c>
      <c r="W76" s="1008"/>
      <c r="X76" s="1008"/>
      <c r="Y76" s="1008"/>
      <c r="Z76" s="1009"/>
      <c r="AA76" s="1010">
        <v>35</v>
      </c>
      <c r="AB76" s="1008"/>
      <c r="AC76" s="1008"/>
      <c r="AD76" s="1008"/>
      <c r="AE76" s="1009"/>
      <c r="AF76" s="1010">
        <v>35</v>
      </c>
      <c r="AG76" s="1008"/>
      <c r="AH76" s="1008"/>
      <c r="AI76" s="1008"/>
      <c r="AJ76" s="1009"/>
      <c r="AK76" s="1010">
        <v>2</v>
      </c>
      <c r="AL76" s="1008"/>
      <c r="AM76" s="1008"/>
      <c r="AN76" s="1008"/>
      <c r="AO76" s="1009"/>
      <c r="AP76" s="1000" t="s">
        <v>551</v>
      </c>
      <c r="AQ76" s="1000"/>
      <c r="AR76" s="1000"/>
      <c r="AS76" s="1000"/>
      <c r="AT76" s="1000"/>
      <c r="AU76" s="1010" t="s">
        <v>539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547</v>
      </c>
      <c r="C77" s="1004"/>
      <c r="D77" s="1004"/>
      <c r="E77" s="1004"/>
      <c r="F77" s="1004"/>
      <c r="G77" s="1004"/>
      <c r="H77" s="1004"/>
      <c r="I77" s="1004"/>
      <c r="J77" s="1004"/>
      <c r="K77" s="1004"/>
      <c r="L77" s="1004"/>
      <c r="M77" s="1004"/>
      <c r="N77" s="1004"/>
      <c r="O77" s="1004"/>
      <c r="P77" s="1005"/>
      <c r="Q77" s="1007">
        <v>155546</v>
      </c>
      <c r="R77" s="1008"/>
      <c r="S77" s="1008"/>
      <c r="T77" s="1008"/>
      <c r="U77" s="1009"/>
      <c r="V77" s="1010">
        <v>149149</v>
      </c>
      <c r="W77" s="1008"/>
      <c r="X77" s="1008"/>
      <c r="Y77" s="1008"/>
      <c r="Z77" s="1009"/>
      <c r="AA77" s="1010">
        <v>6397</v>
      </c>
      <c r="AB77" s="1008"/>
      <c r="AC77" s="1008"/>
      <c r="AD77" s="1008"/>
      <c r="AE77" s="1009"/>
      <c r="AF77" s="1010">
        <v>6397</v>
      </c>
      <c r="AG77" s="1008"/>
      <c r="AH77" s="1008"/>
      <c r="AI77" s="1008"/>
      <c r="AJ77" s="1009"/>
      <c r="AK77" s="1010">
        <v>1957</v>
      </c>
      <c r="AL77" s="1008"/>
      <c r="AM77" s="1008"/>
      <c r="AN77" s="1008"/>
      <c r="AO77" s="1009"/>
      <c r="AP77" s="1000" t="s">
        <v>539</v>
      </c>
      <c r="AQ77" s="1000"/>
      <c r="AR77" s="1000"/>
      <c r="AS77" s="1000"/>
      <c r="AT77" s="1000"/>
      <c r="AU77" s="1010" t="s">
        <v>539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SUM(AF68:AJ87)</f>
        <v>6883</v>
      </c>
      <c r="AG88" s="988"/>
      <c r="AH88" s="988"/>
      <c r="AI88" s="988"/>
      <c r="AJ88" s="988"/>
      <c r="AK88" s="992"/>
      <c r="AL88" s="992"/>
      <c r="AM88" s="992"/>
      <c r="AN88" s="992"/>
      <c r="AO88" s="992"/>
      <c r="AP88" s="988">
        <f>SUM(AP68:AT87)</f>
        <v>1723</v>
      </c>
      <c r="AQ88" s="988"/>
      <c r="AR88" s="988"/>
      <c r="AS88" s="988"/>
      <c r="AT88" s="988"/>
      <c r="AU88" s="988">
        <f>SUM(AU68:AY87)</f>
        <v>36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26</v>
      </c>
      <c r="CS102" s="980"/>
      <c r="CT102" s="980"/>
      <c r="CU102" s="980"/>
      <c r="CV102" s="981"/>
      <c r="CW102" s="979">
        <f>SUM(CW7:DA88)</f>
        <v>0</v>
      </c>
      <c r="CX102" s="980"/>
      <c r="CY102" s="980"/>
      <c r="CZ102" s="980"/>
      <c r="DA102" s="981"/>
      <c r="DB102" s="979" t="s">
        <v>557</v>
      </c>
      <c r="DC102" s="980"/>
      <c r="DD102" s="980"/>
      <c r="DE102" s="980"/>
      <c r="DF102" s="981"/>
      <c r="DG102" s="979" t="s">
        <v>558</v>
      </c>
      <c r="DH102" s="980"/>
      <c r="DI102" s="980"/>
      <c r="DJ102" s="980"/>
      <c r="DK102" s="981"/>
      <c r="DL102" s="979">
        <f>SUM(DL7:DP88)</f>
        <v>340</v>
      </c>
      <c r="DM102" s="980"/>
      <c r="DN102" s="980"/>
      <c r="DO102" s="980"/>
      <c r="DP102" s="981"/>
      <c r="DQ102" s="979">
        <f>SUM(DQ7:DU88)</f>
        <v>87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1176660</v>
      </c>
      <c r="AB110" s="916"/>
      <c r="AC110" s="916"/>
      <c r="AD110" s="916"/>
      <c r="AE110" s="917"/>
      <c r="AF110" s="918">
        <v>1162013</v>
      </c>
      <c r="AG110" s="916"/>
      <c r="AH110" s="916"/>
      <c r="AI110" s="916"/>
      <c r="AJ110" s="917"/>
      <c r="AK110" s="918">
        <v>1297495</v>
      </c>
      <c r="AL110" s="916"/>
      <c r="AM110" s="916"/>
      <c r="AN110" s="916"/>
      <c r="AO110" s="917"/>
      <c r="AP110" s="919">
        <v>22.6</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14482524</v>
      </c>
      <c r="BR110" s="863"/>
      <c r="BS110" s="863"/>
      <c r="BT110" s="863"/>
      <c r="BU110" s="863"/>
      <c r="BV110" s="863">
        <v>14652647</v>
      </c>
      <c r="BW110" s="863"/>
      <c r="BX110" s="863"/>
      <c r="BY110" s="863"/>
      <c r="BZ110" s="863"/>
      <c r="CA110" s="863">
        <v>14807706</v>
      </c>
      <c r="CB110" s="863"/>
      <c r="CC110" s="863"/>
      <c r="CD110" s="863"/>
      <c r="CE110" s="863"/>
      <c r="CF110" s="887">
        <v>258.3</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86363</v>
      </c>
      <c r="BR111" s="835"/>
      <c r="BS111" s="835"/>
      <c r="BT111" s="835"/>
      <c r="BU111" s="835"/>
      <c r="BV111" s="835">
        <v>71068</v>
      </c>
      <c r="BW111" s="835"/>
      <c r="BX111" s="835"/>
      <c r="BY111" s="835"/>
      <c r="BZ111" s="835"/>
      <c r="CA111" s="835">
        <v>55787</v>
      </c>
      <c r="CB111" s="835"/>
      <c r="CC111" s="835"/>
      <c r="CD111" s="835"/>
      <c r="CE111" s="835"/>
      <c r="CF111" s="896">
        <v>1</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8757187</v>
      </c>
      <c r="BR112" s="835"/>
      <c r="BS112" s="835"/>
      <c r="BT112" s="835"/>
      <c r="BU112" s="835"/>
      <c r="BV112" s="835">
        <v>8408872</v>
      </c>
      <c r="BW112" s="835"/>
      <c r="BX112" s="835"/>
      <c r="BY112" s="835"/>
      <c r="BZ112" s="835"/>
      <c r="CA112" s="835">
        <v>8055071</v>
      </c>
      <c r="CB112" s="835"/>
      <c r="CC112" s="835"/>
      <c r="CD112" s="835"/>
      <c r="CE112" s="835"/>
      <c r="CF112" s="896">
        <v>140.5</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713595</v>
      </c>
      <c r="AB113" s="944"/>
      <c r="AC113" s="944"/>
      <c r="AD113" s="944"/>
      <c r="AE113" s="945"/>
      <c r="AF113" s="946">
        <v>723454</v>
      </c>
      <c r="AG113" s="944"/>
      <c r="AH113" s="944"/>
      <c r="AI113" s="944"/>
      <c r="AJ113" s="945"/>
      <c r="AK113" s="946">
        <v>724745</v>
      </c>
      <c r="AL113" s="944"/>
      <c r="AM113" s="944"/>
      <c r="AN113" s="944"/>
      <c r="AO113" s="945"/>
      <c r="AP113" s="947">
        <v>12.6</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134261</v>
      </c>
      <c r="BR113" s="835"/>
      <c r="BS113" s="835"/>
      <c r="BT113" s="835"/>
      <c r="BU113" s="835"/>
      <c r="BV113" s="835">
        <v>67504</v>
      </c>
      <c r="BW113" s="835"/>
      <c r="BX113" s="835"/>
      <c r="BY113" s="835"/>
      <c r="BZ113" s="835"/>
      <c r="CA113" s="835">
        <v>35950</v>
      </c>
      <c r="CB113" s="835"/>
      <c r="CC113" s="835"/>
      <c r="CD113" s="835"/>
      <c r="CE113" s="835"/>
      <c r="CF113" s="896">
        <v>0.6</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73936</v>
      </c>
      <c r="AB114" s="798"/>
      <c r="AC114" s="798"/>
      <c r="AD114" s="798"/>
      <c r="AE114" s="799"/>
      <c r="AF114" s="800">
        <v>61205</v>
      </c>
      <c r="AG114" s="798"/>
      <c r="AH114" s="798"/>
      <c r="AI114" s="798"/>
      <c r="AJ114" s="799"/>
      <c r="AK114" s="800">
        <v>37251</v>
      </c>
      <c r="AL114" s="798"/>
      <c r="AM114" s="798"/>
      <c r="AN114" s="798"/>
      <c r="AO114" s="799"/>
      <c r="AP114" s="845">
        <v>0.6</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2051692</v>
      </c>
      <c r="BR114" s="835"/>
      <c r="BS114" s="835"/>
      <c r="BT114" s="835"/>
      <c r="BU114" s="835"/>
      <c r="BV114" s="835">
        <v>1987693</v>
      </c>
      <c r="BW114" s="835"/>
      <c r="BX114" s="835"/>
      <c r="BY114" s="835"/>
      <c r="BZ114" s="835"/>
      <c r="CA114" s="835">
        <v>1933821</v>
      </c>
      <c r="CB114" s="835"/>
      <c r="CC114" s="835"/>
      <c r="CD114" s="835"/>
      <c r="CE114" s="835"/>
      <c r="CF114" s="896">
        <v>33.700000000000003</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15309</v>
      </c>
      <c r="AB115" s="944"/>
      <c r="AC115" s="944"/>
      <c r="AD115" s="944"/>
      <c r="AE115" s="945"/>
      <c r="AF115" s="946">
        <v>15295</v>
      </c>
      <c r="AG115" s="944"/>
      <c r="AH115" s="944"/>
      <c r="AI115" s="944"/>
      <c r="AJ115" s="945"/>
      <c r="AK115" s="946">
        <v>15281</v>
      </c>
      <c r="AL115" s="944"/>
      <c r="AM115" s="944"/>
      <c r="AN115" s="944"/>
      <c r="AO115" s="945"/>
      <c r="AP115" s="947">
        <v>0.3</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111321</v>
      </c>
      <c r="BR115" s="835"/>
      <c r="BS115" s="835"/>
      <c r="BT115" s="835"/>
      <c r="BU115" s="835"/>
      <c r="BV115" s="835">
        <v>116510</v>
      </c>
      <c r="BW115" s="835"/>
      <c r="BX115" s="835"/>
      <c r="BY115" s="835"/>
      <c r="BZ115" s="835"/>
      <c r="CA115" s="835">
        <v>87139</v>
      </c>
      <c r="CB115" s="835"/>
      <c r="CC115" s="835"/>
      <c r="CD115" s="835"/>
      <c r="CE115" s="835"/>
      <c r="CF115" s="896">
        <v>1.5</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97</v>
      </c>
      <c r="AB116" s="798"/>
      <c r="AC116" s="798"/>
      <c r="AD116" s="798"/>
      <c r="AE116" s="799"/>
      <c r="AF116" s="800">
        <v>2</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20495</v>
      </c>
      <c r="DH116" s="798"/>
      <c r="DI116" s="798"/>
      <c r="DJ116" s="798"/>
      <c r="DK116" s="799"/>
      <c r="DL116" s="800">
        <v>17885</v>
      </c>
      <c r="DM116" s="798"/>
      <c r="DN116" s="798"/>
      <c r="DO116" s="798"/>
      <c r="DP116" s="799"/>
      <c r="DQ116" s="800">
        <v>15289</v>
      </c>
      <c r="DR116" s="798"/>
      <c r="DS116" s="798"/>
      <c r="DT116" s="798"/>
      <c r="DU116" s="799"/>
      <c r="DV116" s="845">
        <v>0.3</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1979597</v>
      </c>
      <c r="AB117" s="930"/>
      <c r="AC117" s="930"/>
      <c r="AD117" s="930"/>
      <c r="AE117" s="931"/>
      <c r="AF117" s="932">
        <v>1961969</v>
      </c>
      <c r="AG117" s="930"/>
      <c r="AH117" s="930"/>
      <c r="AI117" s="930"/>
      <c r="AJ117" s="931"/>
      <c r="AK117" s="932">
        <v>2074772</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437</v>
      </c>
      <c r="BP119" s="899"/>
      <c r="BQ119" s="903">
        <v>25623348</v>
      </c>
      <c r="BR119" s="866"/>
      <c r="BS119" s="866"/>
      <c r="BT119" s="866"/>
      <c r="BU119" s="866"/>
      <c r="BV119" s="866">
        <v>25304294</v>
      </c>
      <c r="BW119" s="866"/>
      <c r="BX119" s="866"/>
      <c r="BY119" s="866"/>
      <c r="BZ119" s="866"/>
      <c r="CA119" s="866">
        <v>24975474</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65868</v>
      </c>
      <c r="DH119" s="781"/>
      <c r="DI119" s="781"/>
      <c r="DJ119" s="781"/>
      <c r="DK119" s="782"/>
      <c r="DL119" s="783">
        <v>53183</v>
      </c>
      <c r="DM119" s="781"/>
      <c r="DN119" s="781"/>
      <c r="DO119" s="781"/>
      <c r="DP119" s="782"/>
      <c r="DQ119" s="783">
        <v>40498</v>
      </c>
      <c r="DR119" s="781"/>
      <c r="DS119" s="781"/>
      <c r="DT119" s="781"/>
      <c r="DU119" s="782"/>
      <c r="DV119" s="869">
        <v>0.7</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3502637</v>
      </c>
      <c r="BR120" s="863"/>
      <c r="BS120" s="863"/>
      <c r="BT120" s="863"/>
      <c r="BU120" s="863"/>
      <c r="BV120" s="863">
        <v>3749917</v>
      </c>
      <c r="BW120" s="863"/>
      <c r="BX120" s="863"/>
      <c r="BY120" s="863"/>
      <c r="BZ120" s="863"/>
      <c r="CA120" s="863">
        <v>4029034</v>
      </c>
      <c r="CB120" s="863"/>
      <c r="CC120" s="863"/>
      <c r="CD120" s="863"/>
      <c r="CE120" s="863"/>
      <c r="CF120" s="887">
        <v>70.3</v>
      </c>
      <c r="CG120" s="888"/>
      <c r="CH120" s="888"/>
      <c r="CI120" s="888"/>
      <c r="CJ120" s="888"/>
      <c r="CK120" s="889" t="s">
        <v>441</v>
      </c>
      <c r="CL120" s="873"/>
      <c r="CM120" s="873"/>
      <c r="CN120" s="873"/>
      <c r="CO120" s="874"/>
      <c r="CP120" s="893" t="s">
        <v>390</v>
      </c>
      <c r="CQ120" s="894"/>
      <c r="CR120" s="894"/>
      <c r="CS120" s="894"/>
      <c r="CT120" s="894"/>
      <c r="CU120" s="894"/>
      <c r="CV120" s="894"/>
      <c r="CW120" s="894"/>
      <c r="CX120" s="894"/>
      <c r="CY120" s="894"/>
      <c r="CZ120" s="894"/>
      <c r="DA120" s="894"/>
      <c r="DB120" s="894"/>
      <c r="DC120" s="894"/>
      <c r="DD120" s="894"/>
      <c r="DE120" s="894"/>
      <c r="DF120" s="895"/>
      <c r="DG120" s="882">
        <v>7034607</v>
      </c>
      <c r="DH120" s="863"/>
      <c r="DI120" s="863"/>
      <c r="DJ120" s="863"/>
      <c r="DK120" s="863"/>
      <c r="DL120" s="863">
        <v>6814386</v>
      </c>
      <c r="DM120" s="863"/>
      <c r="DN120" s="863"/>
      <c r="DO120" s="863"/>
      <c r="DP120" s="863"/>
      <c r="DQ120" s="863">
        <v>6532360</v>
      </c>
      <c r="DR120" s="863"/>
      <c r="DS120" s="863"/>
      <c r="DT120" s="863"/>
      <c r="DU120" s="863"/>
      <c r="DV120" s="864">
        <v>114</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1148994</v>
      </c>
      <c r="BR121" s="835"/>
      <c r="BS121" s="835"/>
      <c r="BT121" s="835"/>
      <c r="BU121" s="835"/>
      <c r="BV121" s="835">
        <v>1043029</v>
      </c>
      <c r="BW121" s="835"/>
      <c r="BX121" s="835"/>
      <c r="BY121" s="835"/>
      <c r="BZ121" s="835"/>
      <c r="CA121" s="835">
        <v>945079</v>
      </c>
      <c r="CB121" s="835"/>
      <c r="CC121" s="835"/>
      <c r="CD121" s="835"/>
      <c r="CE121" s="835"/>
      <c r="CF121" s="896">
        <v>16.5</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1709978</v>
      </c>
      <c r="DH121" s="835"/>
      <c r="DI121" s="835"/>
      <c r="DJ121" s="835"/>
      <c r="DK121" s="835"/>
      <c r="DL121" s="835">
        <v>1576419</v>
      </c>
      <c r="DM121" s="835"/>
      <c r="DN121" s="835"/>
      <c r="DO121" s="835"/>
      <c r="DP121" s="835"/>
      <c r="DQ121" s="835">
        <v>1448187</v>
      </c>
      <c r="DR121" s="835"/>
      <c r="DS121" s="835"/>
      <c r="DT121" s="835"/>
      <c r="DU121" s="835"/>
      <c r="DV121" s="812">
        <v>25.3</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15422683</v>
      </c>
      <c r="BR122" s="866"/>
      <c r="BS122" s="866"/>
      <c r="BT122" s="866"/>
      <c r="BU122" s="866"/>
      <c r="BV122" s="866">
        <v>15612000</v>
      </c>
      <c r="BW122" s="866"/>
      <c r="BX122" s="866"/>
      <c r="BY122" s="866"/>
      <c r="BZ122" s="866"/>
      <c r="CA122" s="866">
        <v>15448640</v>
      </c>
      <c r="CB122" s="866"/>
      <c r="CC122" s="866"/>
      <c r="CD122" s="866"/>
      <c r="CE122" s="866"/>
      <c r="CF122" s="867">
        <v>269.5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v>7955</v>
      </c>
      <c r="DM122" s="835"/>
      <c r="DN122" s="835"/>
      <c r="DO122" s="835"/>
      <c r="DP122" s="835"/>
      <c r="DQ122" s="835">
        <v>64958</v>
      </c>
      <c r="DR122" s="835"/>
      <c r="DS122" s="835"/>
      <c r="DT122" s="835"/>
      <c r="DU122" s="835"/>
      <c r="DV122" s="812">
        <v>1.1000000000000001</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2624</v>
      </c>
      <c r="AB123" s="798"/>
      <c r="AC123" s="798"/>
      <c r="AD123" s="798"/>
      <c r="AE123" s="799"/>
      <c r="AF123" s="800">
        <v>2610</v>
      </c>
      <c r="AG123" s="798"/>
      <c r="AH123" s="798"/>
      <c r="AI123" s="798"/>
      <c r="AJ123" s="799"/>
      <c r="AK123" s="800">
        <v>2596</v>
      </c>
      <c r="AL123" s="798"/>
      <c r="AM123" s="798"/>
      <c r="AN123" s="798"/>
      <c r="AO123" s="799"/>
      <c r="AP123" s="845">
        <v>0</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445</v>
      </c>
      <c r="BP123" s="899"/>
      <c r="BQ123" s="853">
        <v>20074314</v>
      </c>
      <c r="BR123" s="854"/>
      <c r="BS123" s="854"/>
      <c r="BT123" s="854"/>
      <c r="BU123" s="854"/>
      <c r="BV123" s="854">
        <v>20404946</v>
      </c>
      <c r="BW123" s="854"/>
      <c r="BX123" s="854"/>
      <c r="BY123" s="854"/>
      <c r="BZ123" s="854"/>
      <c r="CA123" s="854">
        <v>20422753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v>12602</v>
      </c>
      <c r="DH123" s="798"/>
      <c r="DI123" s="798"/>
      <c r="DJ123" s="798"/>
      <c r="DK123" s="799"/>
      <c r="DL123" s="800">
        <v>10069</v>
      </c>
      <c r="DM123" s="798"/>
      <c r="DN123" s="798"/>
      <c r="DO123" s="798"/>
      <c r="DP123" s="799"/>
      <c r="DQ123" s="800">
        <v>9325</v>
      </c>
      <c r="DR123" s="798"/>
      <c r="DS123" s="798"/>
      <c r="DT123" s="798"/>
      <c r="DU123" s="799"/>
      <c r="DV123" s="845">
        <v>0.2</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94.9</v>
      </c>
      <c r="BR124" s="852"/>
      <c r="BS124" s="852"/>
      <c r="BT124" s="852"/>
      <c r="BU124" s="852"/>
      <c r="BV124" s="852">
        <v>82.8</v>
      </c>
      <c r="BW124" s="852"/>
      <c r="BX124" s="852"/>
      <c r="BY124" s="852"/>
      <c r="BZ124" s="852"/>
      <c r="CA124" s="852">
        <v>79.400000000000006</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v>43</v>
      </c>
      <c r="DM124" s="781"/>
      <c r="DN124" s="781"/>
      <c r="DO124" s="781"/>
      <c r="DP124" s="782"/>
      <c r="DQ124" s="783">
        <v>241</v>
      </c>
      <c r="DR124" s="781"/>
      <c r="DS124" s="781"/>
      <c r="DT124" s="781"/>
      <c r="DU124" s="782"/>
      <c r="DV124" s="869">
        <v>0</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12685</v>
      </c>
      <c r="AB126" s="798"/>
      <c r="AC126" s="798"/>
      <c r="AD126" s="798"/>
      <c r="AE126" s="799"/>
      <c r="AF126" s="800">
        <v>12685</v>
      </c>
      <c r="AG126" s="798"/>
      <c r="AH126" s="798"/>
      <c r="AI126" s="798"/>
      <c r="AJ126" s="799"/>
      <c r="AK126" s="800">
        <v>12685</v>
      </c>
      <c r="AL126" s="798"/>
      <c r="AM126" s="798"/>
      <c r="AN126" s="798"/>
      <c r="AO126" s="799"/>
      <c r="AP126" s="845">
        <v>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89922</v>
      </c>
      <c r="DH126" s="835"/>
      <c r="DI126" s="835"/>
      <c r="DJ126" s="835"/>
      <c r="DK126" s="835"/>
      <c r="DL126" s="835">
        <v>77489</v>
      </c>
      <c r="DM126" s="835"/>
      <c r="DN126" s="835"/>
      <c r="DO126" s="835"/>
      <c r="DP126" s="835"/>
      <c r="DQ126" s="835">
        <v>83044</v>
      </c>
      <c r="DR126" s="835"/>
      <c r="DS126" s="835"/>
      <c r="DT126" s="835"/>
      <c r="DU126" s="835"/>
      <c r="DV126" s="812">
        <v>1.4</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85926</v>
      </c>
      <c r="AB128" s="819"/>
      <c r="AC128" s="819"/>
      <c r="AD128" s="819"/>
      <c r="AE128" s="820"/>
      <c r="AF128" s="821">
        <v>82963</v>
      </c>
      <c r="AG128" s="819"/>
      <c r="AH128" s="819"/>
      <c r="AI128" s="819"/>
      <c r="AJ128" s="820"/>
      <c r="AK128" s="821">
        <v>83347</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21399</v>
      </c>
      <c r="DH128" s="809"/>
      <c r="DI128" s="809"/>
      <c r="DJ128" s="809"/>
      <c r="DK128" s="809"/>
      <c r="DL128" s="809">
        <v>39021</v>
      </c>
      <c r="DM128" s="809"/>
      <c r="DN128" s="809"/>
      <c r="DO128" s="809"/>
      <c r="DP128" s="809"/>
      <c r="DQ128" s="809">
        <v>4095</v>
      </c>
      <c r="DR128" s="809"/>
      <c r="DS128" s="809"/>
      <c r="DT128" s="809"/>
      <c r="DU128" s="809"/>
      <c r="DV128" s="810">
        <v>0.1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7177590</v>
      </c>
      <c r="AB129" s="798"/>
      <c r="AC129" s="798"/>
      <c r="AD129" s="798"/>
      <c r="AE129" s="799"/>
      <c r="AF129" s="800">
        <v>7245744</v>
      </c>
      <c r="AG129" s="798"/>
      <c r="AH129" s="798"/>
      <c r="AI129" s="798"/>
      <c r="AJ129" s="799"/>
      <c r="AK129" s="800">
        <v>7140738</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113</v>
      </c>
      <c r="BG129" s="788"/>
      <c r="BH129" s="788"/>
      <c r="BI129" s="788"/>
      <c r="BJ129" s="788"/>
      <c r="BK129" s="788"/>
      <c r="BL129" s="789"/>
      <c r="BM129" s="787">
        <v>19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1330611</v>
      </c>
      <c r="AB130" s="798"/>
      <c r="AC130" s="798"/>
      <c r="AD130" s="798"/>
      <c r="AE130" s="799"/>
      <c r="AF130" s="800">
        <v>1336097</v>
      </c>
      <c r="AG130" s="798"/>
      <c r="AH130" s="798"/>
      <c r="AI130" s="798"/>
      <c r="AJ130" s="799"/>
      <c r="AK130" s="800">
        <v>1408588</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5846979</v>
      </c>
      <c r="AB131" s="781"/>
      <c r="AC131" s="781"/>
      <c r="AD131" s="781"/>
      <c r="AE131" s="782"/>
      <c r="AF131" s="783">
        <v>5909647</v>
      </c>
      <c r="AG131" s="781"/>
      <c r="AH131" s="781"/>
      <c r="AI131" s="781"/>
      <c r="AJ131" s="782"/>
      <c r="AK131" s="783">
        <v>5732150</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79.400000000000006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9.6299302600000001</v>
      </c>
      <c r="AB132" s="761"/>
      <c r="AC132" s="761"/>
      <c r="AD132" s="761"/>
      <c r="AE132" s="762"/>
      <c r="AF132" s="763">
        <v>9.1868262180000002</v>
      </c>
      <c r="AG132" s="761"/>
      <c r="AH132" s="761"/>
      <c r="AI132" s="761"/>
      <c r="AJ132" s="762"/>
      <c r="AK132" s="763">
        <v>10.16786023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10.7</v>
      </c>
      <c r="AB133" s="740"/>
      <c r="AC133" s="740"/>
      <c r="AD133" s="740"/>
      <c r="AE133" s="741"/>
      <c r="AF133" s="739">
        <v>9.6999999999999993</v>
      </c>
      <c r="AG133" s="740"/>
      <c r="AH133" s="740"/>
      <c r="AI133" s="740"/>
      <c r="AJ133" s="741"/>
      <c r="AK133" s="739">
        <v>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31" zoomScale="80" zoomScaleNormal="85" zoomScaleSheetLayoutView="80" workbookViewId="0">
      <selection activeCell="M73" sqref="M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E16"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workbookViewId="0">
      <selection activeCell="J60" sqref="J60"/>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1" t="s">
        <v>473</v>
      </c>
      <c r="L7" s="256"/>
      <c r="M7" s="257" t="s">
        <v>474</v>
      </c>
      <c r="N7" s="258"/>
    </row>
    <row r="8" spans="1:16" x14ac:dyDescent="0.15">
      <c r="A8" s="250"/>
      <c r="B8" s="246"/>
      <c r="C8" s="246"/>
      <c r="D8" s="246"/>
      <c r="E8" s="246"/>
      <c r="F8" s="246"/>
      <c r="G8" s="259"/>
      <c r="H8" s="260"/>
      <c r="I8" s="260"/>
      <c r="J8" s="261"/>
      <c r="K8" s="1152"/>
      <c r="L8" s="262" t="s">
        <v>475</v>
      </c>
      <c r="M8" s="263" t="s">
        <v>476</v>
      </c>
      <c r="N8" s="264" t="s">
        <v>477</v>
      </c>
    </row>
    <row r="9" spans="1:16" x14ac:dyDescent="0.15">
      <c r="A9" s="250"/>
      <c r="B9" s="246"/>
      <c r="C9" s="246"/>
      <c r="D9" s="246"/>
      <c r="E9" s="246"/>
      <c r="F9" s="246"/>
      <c r="G9" s="1165" t="s">
        <v>478</v>
      </c>
      <c r="H9" s="1166"/>
      <c r="I9" s="1166"/>
      <c r="J9" s="1167"/>
      <c r="K9" s="265">
        <v>1940963</v>
      </c>
      <c r="L9" s="266">
        <v>88242</v>
      </c>
      <c r="M9" s="267">
        <v>63599</v>
      </c>
      <c r="N9" s="268">
        <v>38.700000000000003</v>
      </c>
    </row>
    <row r="10" spans="1:16" x14ac:dyDescent="0.15">
      <c r="A10" s="250"/>
      <c r="B10" s="246"/>
      <c r="C10" s="246"/>
      <c r="D10" s="246"/>
      <c r="E10" s="246"/>
      <c r="F10" s="246"/>
      <c r="G10" s="1165" t="s">
        <v>479</v>
      </c>
      <c r="H10" s="1166"/>
      <c r="I10" s="1166"/>
      <c r="J10" s="1167"/>
      <c r="K10" s="269">
        <v>133426</v>
      </c>
      <c r="L10" s="270">
        <v>6066</v>
      </c>
      <c r="M10" s="271">
        <v>7046</v>
      </c>
      <c r="N10" s="272">
        <v>-13.9</v>
      </c>
    </row>
    <row r="11" spans="1:16" ht="13.5" customHeight="1" x14ac:dyDescent="0.15">
      <c r="A11" s="250"/>
      <c r="B11" s="246"/>
      <c r="C11" s="246"/>
      <c r="D11" s="246"/>
      <c r="E11" s="246"/>
      <c r="F11" s="246"/>
      <c r="G11" s="1165" t="s">
        <v>480</v>
      </c>
      <c r="H11" s="1166"/>
      <c r="I11" s="1166"/>
      <c r="J11" s="1167"/>
      <c r="K11" s="269">
        <v>270649</v>
      </c>
      <c r="L11" s="270">
        <v>12304</v>
      </c>
      <c r="M11" s="271">
        <v>8288</v>
      </c>
      <c r="N11" s="272">
        <v>48.5</v>
      </c>
    </row>
    <row r="12" spans="1:16" ht="13.5" customHeight="1" x14ac:dyDescent="0.15">
      <c r="A12" s="250"/>
      <c r="B12" s="246"/>
      <c r="C12" s="246"/>
      <c r="D12" s="246"/>
      <c r="E12" s="246"/>
      <c r="F12" s="246"/>
      <c r="G12" s="1165" t="s">
        <v>481</v>
      </c>
      <c r="H12" s="1166"/>
      <c r="I12" s="1166"/>
      <c r="J12" s="1167"/>
      <c r="K12" s="269">
        <v>3462</v>
      </c>
      <c r="L12" s="270">
        <v>157</v>
      </c>
      <c r="M12" s="271">
        <v>310</v>
      </c>
      <c r="N12" s="272">
        <v>-49.4</v>
      </c>
    </row>
    <row r="13" spans="1:16" ht="13.5" customHeight="1" x14ac:dyDescent="0.15">
      <c r="A13" s="250"/>
      <c r="B13" s="246"/>
      <c r="C13" s="246"/>
      <c r="D13" s="246"/>
      <c r="E13" s="246"/>
      <c r="F13" s="246"/>
      <c r="G13" s="1165" t="s">
        <v>482</v>
      </c>
      <c r="H13" s="1166"/>
      <c r="I13" s="1166"/>
      <c r="J13" s="1167"/>
      <c r="K13" s="269" t="s">
        <v>483</v>
      </c>
      <c r="L13" s="270" t="s">
        <v>483</v>
      </c>
      <c r="M13" s="271" t="s">
        <v>483</v>
      </c>
      <c r="N13" s="272" t="s">
        <v>483</v>
      </c>
    </row>
    <row r="14" spans="1:16" ht="13.5" customHeight="1" x14ac:dyDescent="0.15">
      <c r="A14" s="250"/>
      <c r="B14" s="246"/>
      <c r="C14" s="246"/>
      <c r="D14" s="246"/>
      <c r="E14" s="246"/>
      <c r="F14" s="246"/>
      <c r="G14" s="1165" t="s">
        <v>484</v>
      </c>
      <c r="H14" s="1166"/>
      <c r="I14" s="1166"/>
      <c r="J14" s="1167"/>
      <c r="K14" s="269">
        <v>123131</v>
      </c>
      <c r="L14" s="270">
        <v>5598</v>
      </c>
      <c r="M14" s="271">
        <v>2702</v>
      </c>
      <c r="N14" s="272">
        <v>107.2</v>
      </c>
    </row>
    <row r="15" spans="1:16" ht="13.5" customHeight="1" x14ac:dyDescent="0.15">
      <c r="A15" s="250"/>
      <c r="B15" s="246"/>
      <c r="C15" s="246"/>
      <c r="D15" s="246"/>
      <c r="E15" s="246"/>
      <c r="F15" s="246"/>
      <c r="G15" s="1165" t="s">
        <v>485</v>
      </c>
      <c r="H15" s="1166"/>
      <c r="I15" s="1166"/>
      <c r="J15" s="1167"/>
      <c r="K15" s="269">
        <v>30142</v>
      </c>
      <c r="L15" s="270">
        <v>1370</v>
      </c>
      <c r="M15" s="271">
        <v>1443</v>
      </c>
      <c r="N15" s="272">
        <v>-5.0999999999999996</v>
      </c>
    </row>
    <row r="16" spans="1:16" x14ac:dyDescent="0.15">
      <c r="A16" s="250"/>
      <c r="B16" s="246"/>
      <c r="C16" s="246"/>
      <c r="D16" s="246"/>
      <c r="E16" s="246"/>
      <c r="F16" s="246"/>
      <c r="G16" s="1168" t="s">
        <v>486</v>
      </c>
      <c r="H16" s="1169"/>
      <c r="I16" s="1169"/>
      <c r="J16" s="1170"/>
      <c r="K16" s="270">
        <v>-184887</v>
      </c>
      <c r="L16" s="270">
        <v>-8405</v>
      </c>
      <c r="M16" s="271">
        <v>-6252</v>
      </c>
      <c r="N16" s="272">
        <v>34.4</v>
      </c>
    </row>
    <row r="17" spans="1:16" x14ac:dyDescent="0.15">
      <c r="A17" s="250"/>
      <c r="B17" s="246"/>
      <c r="C17" s="246"/>
      <c r="D17" s="246"/>
      <c r="E17" s="246"/>
      <c r="F17" s="246"/>
      <c r="G17" s="1168" t="s">
        <v>172</v>
      </c>
      <c r="H17" s="1169"/>
      <c r="I17" s="1169"/>
      <c r="J17" s="1170"/>
      <c r="K17" s="270">
        <v>2316886</v>
      </c>
      <c r="L17" s="270">
        <v>105332</v>
      </c>
      <c r="M17" s="271">
        <v>77134</v>
      </c>
      <c r="N17" s="272">
        <v>36.6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2" t="s">
        <v>491</v>
      </c>
      <c r="H21" s="1163"/>
      <c r="I21" s="1163"/>
      <c r="J21" s="1164"/>
      <c r="K21" s="282">
        <v>9.23</v>
      </c>
      <c r="L21" s="283">
        <v>7.57</v>
      </c>
      <c r="M21" s="284">
        <v>1.66</v>
      </c>
      <c r="N21" s="251"/>
      <c r="O21" s="285"/>
      <c r="P21" s="281"/>
    </row>
    <row r="22" spans="1:16" s="286" customFormat="1" x14ac:dyDescent="0.15">
      <c r="A22" s="281"/>
      <c r="B22" s="251"/>
      <c r="C22" s="251"/>
      <c r="D22" s="251"/>
      <c r="E22" s="251"/>
      <c r="F22" s="251"/>
      <c r="G22" s="1162" t="s">
        <v>492</v>
      </c>
      <c r="H22" s="1163"/>
      <c r="I22" s="1163"/>
      <c r="J22" s="1164"/>
      <c r="K22" s="287">
        <v>96.6</v>
      </c>
      <c r="L22" s="288">
        <v>97</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1" t="s">
        <v>473</v>
      </c>
      <c r="L30" s="256"/>
      <c r="M30" s="257" t="s">
        <v>474</v>
      </c>
      <c r="N30" s="258"/>
    </row>
    <row r="31" spans="1:16" x14ac:dyDescent="0.15">
      <c r="A31" s="250"/>
      <c r="B31" s="246"/>
      <c r="C31" s="246"/>
      <c r="D31" s="246"/>
      <c r="E31" s="246"/>
      <c r="F31" s="246"/>
      <c r="G31" s="259"/>
      <c r="H31" s="260"/>
      <c r="I31" s="260"/>
      <c r="J31" s="261"/>
      <c r="K31" s="1152"/>
      <c r="L31" s="262" t="s">
        <v>475</v>
      </c>
      <c r="M31" s="263" t="s">
        <v>476</v>
      </c>
      <c r="N31" s="264" t="s">
        <v>477</v>
      </c>
    </row>
    <row r="32" spans="1:16" ht="27" customHeight="1" x14ac:dyDescent="0.15">
      <c r="A32" s="250"/>
      <c r="B32" s="246"/>
      <c r="C32" s="246"/>
      <c r="D32" s="246"/>
      <c r="E32" s="246"/>
      <c r="F32" s="246"/>
      <c r="G32" s="1153" t="s">
        <v>496</v>
      </c>
      <c r="H32" s="1154"/>
      <c r="I32" s="1154"/>
      <c r="J32" s="1155"/>
      <c r="K32" s="296">
        <v>1297495</v>
      </c>
      <c r="L32" s="296">
        <v>58988</v>
      </c>
      <c r="M32" s="297">
        <v>35009</v>
      </c>
      <c r="N32" s="298">
        <v>68.5</v>
      </c>
    </row>
    <row r="33" spans="1:16" ht="13.5" customHeight="1" x14ac:dyDescent="0.15">
      <c r="A33" s="250"/>
      <c r="B33" s="246"/>
      <c r="C33" s="246"/>
      <c r="D33" s="246"/>
      <c r="E33" s="246"/>
      <c r="F33" s="246"/>
      <c r="G33" s="1153" t="s">
        <v>497</v>
      </c>
      <c r="H33" s="1154"/>
      <c r="I33" s="1154"/>
      <c r="J33" s="1155"/>
      <c r="K33" s="296" t="s">
        <v>483</v>
      </c>
      <c r="L33" s="296" t="s">
        <v>483</v>
      </c>
      <c r="M33" s="297" t="s">
        <v>483</v>
      </c>
      <c r="N33" s="298" t="s">
        <v>483</v>
      </c>
    </row>
    <row r="34" spans="1:16" ht="27" customHeight="1" x14ac:dyDescent="0.15">
      <c r="A34" s="250"/>
      <c r="B34" s="246"/>
      <c r="C34" s="246"/>
      <c r="D34" s="246"/>
      <c r="E34" s="246"/>
      <c r="F34" s="246"/>
      <c r="G34" s="1153" t="s">
        <v>498</v>
      </c>
      <c r="H34" s="1154"/>
      <c r="I34" s="1154"/>
      <c r="J34" s="1155"/>
      <c r="K34" s="296" t="s">
        <v>483</v>
      </c>
      <c r="L34" s="296" t="s">
        <v>483</v>
      </c>
      <c r="M34" s="297" t="s">
        <v>483</v>
      </c>
      <c r="N34" s="298" t="s">
        <v>483</v>
      </c>
    </row>
    <row r="35" spans="1:16" ht="27" customHeight="1" x14ac:dyDescent="0.15">
      <c r="A35" s="250"/>
      <c r="B35" s="246"/>
      <c r="C35" s="246"/>
      <c r="D35" s="246"/>
      <c r="E35" s="246"/>
      <c r="F35" s="246"/>
      <c r="G35" s="1153" t="s">
        <v>499</v>
      </c>
      <c r="H35" s="1154"/>
      <c r="I35" s="1154"/>
      <c r="J35" s="1155"/>
      <c r="K35" s="296">
        <v>724745</v>
      </c>
      <c r="L35" s="296">
        <v>32949</v>
      </c>
      <c r="M35" s="297">
        <v>14278</v>
      </c>
      <c r="N35" s="298">
        <v>130.80000000000001</v>
      </c>
    </row>
    <row r="36" spans="1:16" ht="27" customHeight="1" x14ac:dyDescent="0.15">
      <c r="A36" s="250"/>
      <c r="B36" s="246"/>
      <c r="C36" s="246"/>
      <c r="D36" s="246"/>
      <c r="E36" s="246"/>
      <c r="F36" s="246"/>
      <c r="G36" s="1153" t="s">
        <v>500</v>
      </c>
      <c r="H36" s="1154"/>
      <c r="I36" s="1154"/>
      <c r="J36" s="1155"/>
      <c r="K36" s="296">
        <v>37251</v>
      </c>
      <c r="L36" s="296">
        <v>1694</v>
      </c>
      <c r="M36" s="297">
        <v>2727</v>
      </c>
      <c r="N36" s="298">
        <v>-37.9</v>
      </c>
    </row>
    <row r="37" spans="1:16" ht="13.5" customHeight="1" x14ac:dyDescent="0.15">
      <c r="A37" s="250"/>
      <c r="B37" s="246"/>
      <c r="C37" s="246"/>
      <c r="D37" s="246"/>
      <c r="E37" s="246"/>
      <c r="F37" s="246"/>
      <c r="G37" s="1153" t="s">
        <v>501</v>
      </c>
      <c r="H37" s="1154"/>
      <c r="I37" s="1154"/>
      <c r="J37" s="1155"/>
      <c r="K37" s="296">
        <v>15281</v>
      </c>
      <c r="L37" s="296">
        <v>695</v>
      </c>
      <c r="M37" s="297">
        <v>812</v>
      </c>
      <c r="N37" s="298">
        <v>-14.4</v>
      </c>
    </row>
    <row r="38" spans="1:16" ht="27" customHeight="1" x14ac:dyDescent="0.15">
      <c r="A38" s="250"/>
      <c r="B38" s="246"/>
      <c r="C38" s="246"/>
      <c r="D38" s="246"/>
      <c r="E38" s="246"/>
      <c r="F38" s="246"/>
      <c r="G38" s="1156" t="s">
        <v>502</v>
      </c>
      <c r="H38" s="1157"/>
      <c r="I38" s="1157"/>
      <c r="J38" s="1158"/>
      <c r="K38" s="299" t="s">
        <v>483</v>
      </c>
      <c r="L38" s="299" t="s">
        <v>483</v>
      </c>
      <c r="M38" s="300">
        <v>1</v>
      </c>
      <c r="N38" s="301" t="s">
        <v>483</v>
      </c>
      <c r="O38" s="295"/>
    </row>
    <row r="39" spans="1:16" x14ac:dyDescent="0.15">
      <c r="A39" s="250"/>
      <c r="B39" s="246"/>
      <c r="C39" s="246"/>
      <c r="D39" s="246"/>
      <c r="E39" s="246"/>
      <c r="F39" s="246"/>
      <c r="G39" s="1156" t="s">
        <v>503</v>
      </c>
      <c r="H39" s="1157"/>
      <c r="I39" s="1157"/>
      <c r="J39" s="1158"/>
      <c r="K39" s="302">
        <v>-83347</v>
      </c>
      <c r="L39" s="302">
        <v>-3789</v>
      </c>
      <c r="M39" s="303">
        <v>-3017</v>
      </c>
      <c r="N39" s="304">
        <v>25.6</v>
      </c>
      <c r="O39" s="295"/>
    </row>
    <row r="40" spans="1:16" ht="27" customHeight="1" x14ac:dyDescent="0.15">
      <c r="A40" s="250"/>
      <c r="B40" s="246"/>
      <c r="C40" s="246"/>
      <c r="D40" s="246"/>
      <c r="E40" s="246"/>
      <c r="F40" s="246"/>
      <c r="G40" s="1153" t="s">
        <v>504</v>
      </c>
      <c r="H40" s="1154"/>
      <c r="I40" s="1154"/>
      <c r="J40" s="1155"/>
      <c r="K40" s="302">
        <v>-1408588</v>
      </c>
      <c r="L40" s="302">
        <v>-64038</v>
      </c>
      <c r="M40" s="303">
        <v>-35292</v>
      </c>
      <c r="N40" s="304">
        <v>81.5</v>
      </c>
      <c r="O40" s="295"/>
    </row>
    <row r="41" spans="1:16" x14ac:dyDescent="0.15">
      <c r="A41" s="250"/>
      <c r="B41" s="246"/>
      <c r="C41" s="246"/>
      <c r="D41" s="246"/>
      <c r="E41" s="246"/>
      <c r="F41" s="246"/>
      <c r="G41" s="1159" t="s">
        <v>283</v>
      </c>
      <c r="H41" s="1160"/>
      <c r="I41" s="1160"/>
      <c r="J41" s="1161"/>
      <c r="K41" s="296">
        <v>582837</v>
      </c>
      <c r="L41" s="302">
        <v>26497</v>
      </c>
      <c r="M41" s="303">
        <v>14518</v>
      </c>
      <c r="N41" s="304">
        <v>82.5</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6" t="s">
        <v>473</v>
      </c>
      <c r="J49" s="1148" t="s">
        <v>508</v>
      </c>
      <c r="K49" s="1149"/>
      <c r="L49" s="1149"/>
      <c r="M49" s="1149"/>
      <c r="N49" s="1150"/>
    </row>
    <row r="50" spans="1:14" x14ac:dyDescent="0.15">
      <c r="A50" s="250"/>
      <c r="B50" s="246"/>
      <c r="C50" s="246"/>
      <c r="D50" s="246"/>
      <c r="E50" s="246"/>
      <c r="F50" s="246"/>
      <c r="G50" s="314"/>
      <c r="H50" s="315"/>
      <c r="I50" s="1147"/>
      <c r="J50" s="316" t="s">
        <v>509</v>
      </c>
      <c r="K50" s="317" t="s">
        <v>510</v>
      </c>
      <c r="L50" s="318" t="s">
        <v>511</v>
      </c>
      <c r="M50" s="319" t="s">
        <v>512</v>
      </c>
      <c r="N50" s="320" t="s">
        <v>513</v>
      </c>
    </row>
    <row r="51" spans="1:14" x14ac:dyDescent="0.15">
      <c r="A51" s="250"/>
      <c r="B51" s="246"/>
      <c r="C51" s="246"/>
      <c r="D51" s="246"/>
      <c r="E51" s="246"/>
      <c r="F51" s="246"/>
      <c r="G51" s="312" t="s">
        <v>514</v>
      </c>
      <c r="H51" s="313"/>
      <c r="I51" s="321">
        <v>1937252</v>
      </c>
      <c r="J51" s="322">
        <v>84611</v>
      </c>
      <c r="K51" s="323">
        <v>-1.6</v>
      </c>
      <c r="L51" s="324">
        <v>46819</v>
      </c>
      <c r="M51" s="325">
        <v>9.3000000000000007</v>
      </c>
      <c r="N51" s="326">
        <v>-10.9</v>
      </c>
    </row>
    <row r="52" spans="1:14" x14ac:dyDescent="0.15">
      <c r="A52" s="250"/>
      <c r="B52" s="246"/>
      <c r="C52" s="246"/>
      <c r="D52" s="246"/>
      <c r="E52" s="246"/>
      <c r="F52" s="246"/>
      <c r="G52" s="327"/>
      <c r="H52" s="328" t="s">
        <v>515</v>
      </c>
      <c r="I52" s="329">
        <v>1225784</v>
      </c>
      <c r="J52" s="330">
        <v>53537</v>
      </c>
      <c r="K52" s="331">
        <v>29.8</v>
      </c>
      <c r="L52" s="332">
        <v>24121</v>
      </c>
      <c r="M52" s="333">
        <v>9.5</v>
      </c>
      <c r="N52" s="334">
        <v>20.3</v>
      </c>
    </row>
    <row r="53" spans="1:14" x14ac:dyDescent="0.15">
      <c r="A53" s="250"/>
      <c r="B53" s="246"/>
      <c r="C53" s="246"/>
      <c r="D53" s="246"/>
      <c r="E53" s="246"/>
      <c r="F53" s="246"/>
      <c r="G53" s="312" t="s">
        <v>516</v>
      </c>
      <c r="H53" s="313"/>
      <c r="I53" s="321">
        <v>1726347</v>
      </c>
      <c r="J53" s="322">
        <v>76057</v>
      </c>
      <c r="K53" s="323">
        <v>-10.1</v>
      </c>
      <c r="L53" s="324">
        <v>53270</v>
      </c>
      <c r="M53" s="325">
        <v>13.8</v>
      </c>
      <c r="N53" s="326">
        <v>-23.9</v>
      </c>
    </row>
    <row r="54" spans="1:14" x14ac:dyDescent="0.15">
      <c r="A54" s="250"/>
      <c r="B54" s="246"/>
      <c r="C54" s="246"/>
      <c r="D54" s="246"/>
      <c r="E54" s="246"/>
      <c r="F54" s="246"/>
      <c r="G54" s="327"/>
      <c r="H54" s="328" t="s">
        <v>515</v>
      </c>
      <c r="I54" s="329">
        <v>957627</v>
      </c>
      <c r="J54" s="330">
        <v>42190</v>
      </c>
      <c r="K54" s="331">
        <v>-21.2</v>
      </c>
      <c r="L54" s="332">
        <v>24316</v>
      </c>
      <c r="M54" s="333">
        <v>0.8</v>
      </c>
      <c r="N54" s="334">
        <v>-22</v>
      </c>
    </row>
    <row r="55" spans="1:14" x14ac:dyDescent="0.15">
      <c r="A55" s="250"/>
      <c r="B55" s="246"/>
      <c r="C55" s="246"/>
      <c r="D55" s="246"/>
      <c r="E55" s="246"/>
      <c r="F55" s="246"/>
      <c r="G55" s="312" t="s">
        <v>517</v>
      </c>
      <c r="H55" s="313"/>
      <c r="I55" s="321">
        <v>982564</v>
      </c>
      <c r="J55" s="322">
        <v>43679</v>
      </c>
      <c r="K55" s="323">
        <v>-42.6</v>
      </c>
      <c r="L55" s="324">
        <v>53292</v>
      </c>
      <c r="M55" s="325">
        <v>0</v>
      </c>
      <c r="N55" s="326">
        <v>-42.6</v>
      </c>
    </row>
    <row r="56" spans="1:14" x14ac:dyDescent="0.15">
      <c r="A56" s="250"/>
      <c r="B56" s="246"/>
      <c r="C56" s="246"/>
      <c r="D56" s="246"/>
      <c r="E56" s="246"/>
      <c r="F56" s="246"/>
      <c r="G56" s="327"/>
      <c r="H56" s="328" t="s">
        <v>515</v>
      </c>
      <c r="I56" s="329">
        <v>583931</v>
      </c>
      <c r="J56" s="330">
        <v>25958</v>
      </c>
      <c r="K56" s="331">
        <v>-38.5</v>
      </c>
      <c r="L56" s="332">
        <v>28900</v>
      </c>
      <c r="M56" s="333">
        <v>18.899999999999999</v>
      </c>
      <c r="N56" s="334">
        <v>-57.4</v>
      </c>
    </row>
    <row r="57" spans="1:14" x14ac:dyDescent="0.15">
      <c r="A57" s="250"/>
      <c r="B57" s="246"/>
      <c r="C57" s="246"/>
      <c r="D57" s="246"/>
      <c r="E57" s="246"/>
      <c r="F57" s="246"/>
      <c r="G57" s="312" t="s">
        <v>518</v>
      </c>
      <c r="H57" s="313"/>
      <c r="I57" s="321">
        <v>1138591</v>
      </c>
      <c r="J57" s="322">
        <v>51242</v>
      </c>
      <c r="K57" s="323">
        <v>17.3</v>
      </c>
      <c r="L57" s="324">
        <v>56894</v>
      </c>
      <c r="M57" s="325">
        <v>6.8</v>
      </c>
      <c r="N57" s="326">
        <v>10.5</v>
      </c>
    </row>
    <row r="58" spans="1:14" x14ac:dyDescent="0.15">
      <c r="A58" s="250"/>
      <c r="B58" s="246"/>
      <c r="C58" s="246"/>
      <c r="D58" s="246"/>
      <c r="E58" s="246"/>
      <c r="F58" s="246"/>
      <c r="G58" s="327"/>
      <c r="H58" s="328" t="s">
        <v>515</v>
      </c>
      <c r="I58" s="329">
        <v>688174</v>
      </c>
      <c r="J58" s="330">
        <v>30971</v>
      </c>
      <c r="K58" s="331">
        <v>19.3</v>
      </c>
      <c r="L58" s="332">
        <v>32548</v>
      </c>
      <c r="M58" s="333">
        <v>12.6</v>
      </c>
      <c r="N58" s="334">
        <v>6.7</v>
      </c>
    </row>
    <row r="59" spans="1:14" x14ac:dyDescent="0.15">
      <c r="A59" s="250"/>
      <c r="B59" s="246"/>
      <c r="C59" s="246"/>
      <c r="D59" s="246"/>
      <c r="E59" s="246"/>
      <c r="F59" s="246"/>
      <c r="G59" s="312" t="s">
        <v>519</v>
      </c>
      <c r="H59" s="313"/>
      <c r="I59" s="321">
        <v>1428166</v>
      </c>
      <c r="J59" s="322">
        <v>64928</v>
      </c>
      <c r="K59" s="323">
        <v>26.7</v>
      </c>
      <c r="L59" s="324">
        <v>57122</v>
      </c>
      <c r="M59" s="325">
        <v>0.4</v>
      </c>
      <c r="N59" s="326">
        <v>26.3</v>
      </c>
    </row>
    <row r="60" spans="1:14" x14ac:dyDescent="0.15">
      <c r="A60" s="250"/>
      <c r="B60" s="246"/>
      <c r="C60" s="246"/>
      <c r="D60" s="246"/>
      <c r="E60" s="246"/>
      <c r="F60" s="246"/>
      <c r="G60" s="327"/>
      <c r="H60" s="328" t="s">
        <v>515</v>
      </c>
      <c r="I60" s="335">
        <v>477421</v>
      </c>
      <c r="J60" s="330">
        <v>21705</v>
      </c>
      <c r="K60" s="331">
        <v>-29.9</v>
      </c>
      <c r="L60" s="332">
        <v>36191</v>
      </c>
      <c r="M60" s="333">
        <v>11.2</v>
      </c>
      <c r="N60" s="334">
        <v>-41.1</v>
      </c>
    </row>
    <row r="61" spans="1:14" x14ac:dyDescent="0.15">
      <c r="A61" s="250"/>
      <c r="B61" s="246"/>
      <c r="C61" s="246"/>
      <c r="D61" s="246"/>
      <c r="E61" s="246"/>
      <c r="F61" s="246"/>
      <c r="G61" s="312" t="s">
        <v>520</v>
      </c>
      <c r="H61" s="336"/>
      <c r="I61" s="337">
        <v>1442584</v>
      </c>
      <c r="J61" s="338">
        <v>64103</v>
      </c>
      <c r="K61" s="339">
        <v>-2.1</v>
      </c>
      <c r="L61" s="340">
        <v>53479</v>
      </c>
      <c r="M61" s="341">
        <v>6.1</v>
      </c>
      <c r="N61" s="326">
        <v>-8.1999999999999993</v>
      </c>
    </row>
    <row r="62" spans="1:14" x14ac:dyDescent="0.15">
      <c r="A62" s="250"/>
      <c r="B62" s="246"/>
      <c r="C62" s="246"/>
      <c r="D62" s="246"/>
      <c r="E62" s="246"/>
      <c r="F62" s="246"/>
      <c r="G62" s="327"/>
      <c r="H62" s="328" t="s">
        <v>515</v>
      </c>
      <c r="I62" s="329">
        <v>786587</v>
      </c>
      <c r="J62" s="330">
        <v>34872</v>
      </c>
      <c r="K62" s="331">
        <v>-8.1</v>
      </c>
      <c r="L62" s="332">
        <v>29215</v>
      </c>
      <c r="M62" s="333">
        <v>10.6</v>
      </c>
      <c r="N62" s="334">
        <v>-18.7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I85" sqref="I8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70" zoomScaleNormal="70" zoomScaleSheetLayoutView="55" workbookViewId="0">
      <selection activeCell="AA98" sqref="AA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1" t="s">
        <v>3</v>
      </c>
      <c r="D47" s="1171"/>
      <c r="E47" s="1172"/>
      <c r="F47" s="11">
        <v>15.72</v>
      </c>
      <c r="G47" s="12">
        <v>21.33</v>
      </c>
      <c r="H47" s="12">
        <v>22.96</v>
      </c>
      <c r="I47" s="12">
        <v>27.25</v>
      </c>
      <c r="J47" s="13">
        <v>22</v>
      </c>
    </row>
    <row r="48" spans="2:10" ht="57.75" customHeight="1" x14ac:dyDescent="0.15">
      <c r="B48" s="14"/>
      <c r="C48" s="1173" t="s">
        <v>4</v>
      </c>
      <c r="D48" s="1173"/>
      <c r="E48" s="1174"/>
      <c r="F48" s="15">
        <v>7.22</v>
      </c>
      <c r="G48" s="16">
        <v>7.86</v>
      </c>
      <c r="H48" s="16">
        <v>7.9</v>
      </c>
      <c r="I48" s="16">
        <v>8.31</v>
      </c>
      <c r="J48" s="17">
        <v>7.91</v>
      </c>
    </row>
    <row r="49" spans="2:10" ht="57.75" customHeight="1" thickBot="1" x14ac:dyDescent="0.2">
      <c r="B49" s="18"/>
      <c r="C49" s="1175" t="s">
        <v>5</v>
      </c>
      <c r="D49" s="1175"/>
      <c r="E49" s="1176"/>
      <c r="F49" s="19">
        <v>5.28</v>
      </c>
      <c r="G49" s="20">
        <v>6.41</v>
      </c>
      <c r="H49" s="20">
        <v>1.61</v>
      </c>
      <c r="I49" s="20">
        <v>4.99</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SHONAIT28041</cp:lastModifiedBy>
  <cp:lastPrinted>2018-03-01T01:22:28Z</cp:lastPrinted>
  <dcterms:created xsi:type="dcterms:W3CDTF">2018-01-24T03:51:59Z</dcterms:created>
  <dcterms:modified xsi:type="dcterms:W3CDTF">2018-11-30T07:32:53Z</dcterms:modified>
</cp:coreProperties>
</file>