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52.133\共有フォルダ\農林課／農業委員会\農村整備係\● 森林関係\◇森林水産ﾃﾞｰﾀ\26中山間直払\中山間　様式（整理中）\"/>
    </mc:Choice>
  </mc:AlternateContent>
  <bookViews>
    <workbookView xWindow="0" yWindow="0" windowWidth="23040" windowHeight="8976"/>
  </bookViews>
  <sheets>
    <sheet name="金銭出納簿" sheetId="2" r:id="rId1"/>
    <sheet name="金銭出納簿（記入例）" sheetId="3" r:id="rId2"/>
  </sheets>
  <externalReferences>
    <externalReference r:id="rId3"/>
    <externalReference r:id="rId4"/>
    <externalReference r:id="rId5"/>
    <externalReference r:id="rId6"/>
  </externalReferences>
  <definedNames>
    <definedName name="_0109集落協定の概要等" localSheetId="1">#REF!</definedName>
    <definedName name="_0109集落協定の概要等">#REF!</definedName>
    <definedName name="_109集落協定の概要等" localSheetId="1">#REF!</definedName>
    <definedName name="_109集落協定の概要等">#REF!</definedName>
    <definedName name="_111集落協定参加者の内訳等" localSheetId="1">[1]ｸｴﾘ403!#REF!</definedName>
    <definedName name="_111集落協定参加者の内訳等">[1]ｸｴﾘ403!#REF!</definedName>
    <definedName name="①②に該当" localSheetId="1">#REF!</definedName>
    <definedName name="①②に該当">#REF!</definedName>
    <definedName name="②のみ該当" localSheetId="1">#REF!</definedName>
    <definedName name="②のみ該当">#REF!</definedName>
    <definedName name="a" localSheetId="1">#REF!</definedName>
    <definedName name="a">#REF!</definedName>
    <definedName name="A.■か□">#REF!</definedName>
    <definedName name="B.○か空白" localSheetId="1">#REF!</definedName>
    <definedName name="B.○か空白">#REF!</definedName>
    <definedName name="Ｃ1.計画欄">#REF!</definedName>
    <definedName name="Ｃ2.実施欄">#REF!</definedName>
    <definedName name="D.農村環境保全活動のテーマ" localSheetId="1">#REF!</definedName>
    <definedName name="D.農村環境保全活動のテーマ">#REF!</definedName>
    <definedName name="E.高度な保全活動" localSheetId="1">#REF!</definedName>
    <definedName name="E.高度な保全活動">#REF!</definedName>
    <definedName name="F.施設" localSheetId="1">#REF!</definedName>
    <definedName name="F.施設">#REF!</definedName>
    <definedName name="F.施設選択" localSheetId="1">#REF!</definedName>
    <definedName name="F.施設選択">#REF!</definedName>
    <definedName name="G.単位" localSheetId="1">#REF!</definedName>
    <definedName name="G.単位">#REF!</definedName>
    <definedName name="H1.構成員一覧の分類_農業者">#REF!</definedName>
    <definedName name="H2.構成員一覧の分類_農業者以外個人">#REF!</definedName>
    <definedName name="H2.構成員一覧の分類_農業者以外団体" localSheetId="1">#REF!</definedName>
    <definedName name="H2.構成員一覧の分類_農業者以外団体">#REF!</definedName>
    <definedName name="H3.構成員一覧の分類_農業者以外団体">#REF!</definedName>
    <definedName name="I">#REF!</definedName>
    <definedName name="Ｉ.金銭出納簿の区分">#REF!</definedName>
    <definedName name="J">#REF!</definedName>
    <definedName name="Ｊ.金銭出納簿の収支の分類">#REF!</definedName>
    <definedName name="K.農村環境保全活動" localSheetId="1">#REF!</definedName>
    <definedName name="K.農村環境保全活動">#REF!</definedName>
    <definedName name="L.増進活動" localSheetId="1">#REF!</definedName>
    <definedName name="L.増進活動">#REF!</definedName>
    <definedName name="M.長寿命化" localSheetId="1">#REF!</definedName>
    <definedName name="M.長寿命化">#REF!</definedName>
    <definedName name="N.月" localSheetId="1">#REF!</definedName>
    <definedName name="N.月">#REF!</definedName>
    <definedName name="O.環境負荷低減の取組" localSheetId="1">#REF!</definedName>
    <definedName name="O.環境負荷低減の取組">#REF!</definedName>
    <definedName name="_xlnm.Print_Area" localSheetId="0">金銭出納簿!$A$1:$N$78</definedName>
    <definedName name="_xlnm.Print_Area" localSheetId="1">'金銭出納簿（記入例）'!$A$1:$N$56</definedName>
    <definedName name="_xlnm.Print_Titles" localSheetId="0">金銭出納簿!$9:$9</definedName>
    <definedName name="_xlnm.Print_Titles" localSheetId="1">'金銭出納簿（記入例）'!$6:$6</definedName>
    <definedName name="Range1" localSheetId="1">#REF!,#REF!,#REF!</definedName>
    <definedName name="Range1">#REF!,#REF!,#REF!</definedName>
    <definedName name="Range2" localSheetId="1">#REF!,#REF!,#REF!,#REF!,#REF!,#REF!,#REF!</definedName>
    <definedName name="Range2">#REF!,#REF!,#REF!,#REF!,#REF!,#REF!,#REF!</definedName>
    <definedName name="Range3" localSheetId="1">#REF!,#REF!,#REF!</definedName>
    <definedName name="Range3">#REF!,#REF!,#REF!</definedName>
    <definedName name="Z_4D33B020_8F18_431B_BFB6_22453331905E_.wvu.PrintArea" localSheetId="0" hidden="1">金銭出納簿!$A$1:$L$65</definedName>
    <definedName name="Z_4D33B020_8F18_431B_BFB6_22453331905E_.wvu.PrintArea" localSheetId="1" hidden="1">'金銭出納簿（記入例）'!$A$1:$L$65</definedName>
    <definedName name="ため池" localSheetId="1">#REF!</definedName>
    <definedName name="ため池">#REF!</definedName>
    <definedName name="夏期湛水" localSheetId="1">#REF!</definedName>
    <definedName name="夏期湛水">#REF!</definedName>
    <definedName name="該当なし" localSheetId="1">#REF!</definedName>
    <definedName name="該当なし">#REF!</definedName>
    <definedName name="構成員">#REF!</definedName>
    <definedName name="構成員一覧">#REF!</definedName>
    <definedName name="江の設置_作溝実施">#REF!</definedName>
    <definedName name="江の設置_作溝未実施">#REF!</definedName>
    <definedName name="水路" localSheetId="1">#REF!</definedName>
    <definedName name="水路">#REF!</definedName>
    <definedName name="地目" localSheetId="1">[2]プルダウンリスト!$A$2:$D$2</definedName>
    <definedName name="地目">[3]プルダウンリスト!$A$2:$D$2</definedName>
    <definedName name="中干し延期" localSheetId="1">#REF!</definedName>
    <definedName name="中干し延期">#REF!</definedName>
    <definedName name="長期中干し" localSheetId="1">#REF!</definedName>
    <definedName name="長期中干し">#REF!</definedName>
    <definedName name="直営施工を実施しない場合は○" localSheetId="1">#REF!</definedName>
    <definedName name="直営施工を実施しない場合は○">#REF!</definedName>
    <definedName name="都道府県名">[4]市町村名!$A$2:$A$48</definedName>
    <definedName name="冬期湛水" localSheetId="1">#REF!</definedName>
    <definedName name="冬期湛水">#REF!</definedName>
    <definedName name="農道" localSheetId="1">#REF!</definedName>
    <definedName name="農道">#REF!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2" i="3" l="1"/>
  <c r="F101" i="3"/>
  <c r="F100" i="3"/>
  <c r="F99" i="3"/>
  <c r="K98" i="3"/>
  <c r="I98" i="3"/>
  <c r="F98" i="3"/>
  <c r="F97" i="3"/>
  <c r="K96" i="3"/>
  <c r="I96" i="3"/>
  <c r="F96" i="3"/>
  <c r="F95" i="3"/>
  <c r="F94" i="3"/>
  <c r="K93" i="3"/>
  <c r="I93" i="3"/>
  <c r="F93" i="3"/>
  <c r="F92" i="3"/>
  <c r="F91" i="3"/>
  <c r="F90" i="3"/>
  <c r="F89" i="3"/>
  <c r="F88" i="3"/>
  <c r="F87" i="3"/>
  <c r="F86" i="3"/>
  <c r="E85" i="3"/>
  <c r="E84" i="3"/>
  <c r="E83" i="3"/>
  <c r="E54" i="3"/>
  <c r="H43" i="3"/>
  <c r="G43" i="3"/>
  <c r="I43" i="3" s="1"/>
  <c r="D41" i="3"/>
  <c r="D40" i="3"/>
  <c r="D39" i="3"/>
  <c r="D38" i="3"/>
  <c r="D37" i="3"/>
  <c r="K102" i="3" s="1"/>
  <c r="D36" i="3"/>
  <c r="D35" i="3"/>
  <c r="K100" i="3" s="1"/>
  <c r="D34" i="3"/>
  <c r="D33" i="3"/>
  <c r="K101" i="3" s="1"/>
  <c r="D32" i="3"/>
  <c r="K99" i="3" s="1"/>
  <c r="D31" i="3"/>
  <c r="D30" i="3"/>
  <c r="I97" i="3" s="1"/>
  <c r="D29" i="3"/>
  <c r="D28" i="3"/>
  <c r="D27" i="3"/>
  <c r="D26" i="3"/>
  <c r="D25" i="3"/>
  <c r="D24" i="3"/>
  <c r="D23" i="3"/>
  <c r="K87" i="3" s="1"/>
  <c r="D22" i="3"/>
  <c r="K86" i="3" s="1"/>
  <c r="D21" i="3"/>
  <c r="J84" i="3" s="1"/>
  <c r="D20" i="3"/>
  <c r="D19" i="3"/>
  <c r="D18" i="3"/>
  <c r="K92" i="3" s="1"/>
  <c r="D17" i="3"/>
  <c r="D16" i="3"/>
  <c r="D15" i="3"/>
  <c r="D14" i="3"/>
  <c r="K94" i="3" s="1"/>
  <c r="D13" i="3"/>
  <c r="I88" i="3" s="1"/>
  <c r="D12" i="3"/>
  <c r="D11" i="3"/>
  <c r="D10" i="3"/>
  <c r="D9" i="3"/>
  <c r="I89" i="3" s="1"/>
  <c r="D8" i="3"/>
  <c r="I7" i="3"/>
  <c r="I8" i="3" s="1"/>
  <c r="I9" i="3" s="1"/>
  <c r="I10" i="3" s="1"/>
  <c r="I11" i="3" s="1"/>
  <c r="I12" i="3" s="1"/>
  <c r="I13" i="3" s="1"/>
  <c r="I14" i="3" s="1"/>
  <c r="I15" i="3" s="1"/>
  <c r="I16" i="3" s="1"/>
  <c r="I17" i="3" s="1"/>
  <c r="I18" i="3" s="1"/>
  <c r="I19" i="3" s="1"/>
  <c r="I20" i="3" s="1"/>
  <c r="I21" i="3" s="1"/>
  <c r="I22" i="3" s="1"/>
  <c r="I23" i="3" s="1"/>
  <c r="I24" i="3" s="1"/>
  <c r="I25" i="3" s="1"/>
  <c r="I26" i="3" s="1"/>
  <c r="I27" i="3" s="1"/>
  <c r="I28" i="3" s="1"/>
  <c r="I29" i="3" s="1"/>
  <c r="I30" i="3" s="1"/>
  <c r="I31" i="3" s="1"/>
  <c r="I32" i="3" s="1"/>
  <c r="I33" i="3" s="1"/>
  <c r="I34" i="3" s="1"/>
  <c r="I35" i="3" s="1"/>
  <c r="I36" i="3" s="1"/>
  <c r="I37" i="3" s="1"/>
  <c r="I38" i="3" s="1"/>
  <c r="I39" i="3" s="1"/>
  <c r="I40" i="3" s="1"/>
  <c r="I41" i="3" s="1"/>
  <c r="D7" i="3"/>
  <c r="H83" i="3" s="1"/>
  <c r="L4" i="3"/>
  <c r="I86" i="3" l="1"/>
  <c r="K95" i="3"/>
  <c r="J85" i="3"/>
  <c r="K91" i="3"/>
  <c r="K90" i="3"/>
  <c r="J83" i="3"/>
  <c r="H85" i="3"/>
  <c r="I91" i="3"/>
  <c r="I99" i="3"/>
  <c r="I90" i="3"/>
  <c r="E104" i="3"/>
  <c r="K103" i="3"/>
  <c r="F103" i="3"/>
  <c r="F104" i="3" s="1"/>
  <c r="K88" i="3"/>
  <c r="H84" i="3"/>
  <c r="K89" i="3"/>
  <c r="I92" i="3"/>
  <c r="K97" i="3"/>
  <c r="I100" i="3"/>
  <c r="I87" i="3"/>
  <c r="I95" i="3"/>
  <c r="I101" i="3"/>
  <c r="I94" i="3"/>
  <c r="I102" i="3"/>
  <c r="H104" i="3" l="1"/>
  <c r="J104" i="3"/>
  <c r="K104" i="3"/>
  <c r="I104" i="3"/>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10" i="2"/>
  <c r="J83" i="2"/>
  <c r="H84" i="2"/>
  <c r="H83" i="2"/>
  <c r="K102" i="2" l="1"/>
  <c r="I102" i="2"/>
  <c r="F102" i="2"/>
  <c r="K101" i="2"/>
  <c r="F101" i="2"/>
  <c r="F100" i="2"/>
  <c r="I99" i="2"/>
  <c r="F99" i="2"/>
  <c r="K98" i="2"/>
  <c r="I98" i="2"/>
  <c r="F98" i="2"/>
  <c r="K97" i="2"/>
  <c r="F97" i="2"/>
  <c r="K96" i="2"/>
  <c r="I96" i="2"/>
  <c r="F96" i="2"/>
  <c r="F95" i="2"/>
  <c r="K94" i="2"/>
  <c r="I94" i="2"/>
  <c r="F94" i="2"/>
  <c r="K93" i="2"/>
  <c r="I93" i="2"/>
  <c r="F93" i="2"/>
  <c r="F92" i="2"/>
  <c r="K91" i="2"/>
  <c r="I91" i="2"/>
  <c r="F91" i="2"/>
  <c r="F90" i="2"/>
  <c r="K89" i="2"/>
  <c r="F89" i="2"/>
  <c r="F88" i="2"/>
  <c r="F87" i="2"/>
  <c r="K86" i="2"/>
  <c r="I86" i="2"/>
  <c r="F86" i="2"/>
  <c r="E85" i="2"/>
  <c r="E84" i="2"/>
  <c r="E83" i="2"/>
  <c r="E54" i="2"/>
  <c r="H43" i="2"/>
  <c r="G43" i="2"/>
  <c r="K100" i="2"/>
  <c r="I101" i="2"/>
  <c r="K99" i="2"/>
  <c r="I97" i="2"/>
  <c r="K87" i="2"/>
  <c r="J84" i="2"/>
  <c r="K92" i="2"/>
  <c r="J85" i="2"/>
  <c r="K88" i="2"/>
  <c r="K90" i="2"/>
  <c r="K95" i="2"/>
  <c r="I89" i="2"/>
  <c r="H85" i="2"/>
  <c r="I10" i="2"/>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s="1"/>
  <c r="I40" i="2" s="1"/>
  <c r="I41" i="2" s="1"/>
  <c r="I43" i="2" l="1"/>
  <c r="K103" i="2" s="1"/>
  <c r="K104" i="2" s="1"/>
  <c r="E104" i="2"/>
  <c r="J104" i="2"/>
  <c r="I90" i="2"/>
  <c r="I87" i="2"/>
  <c r="I95" i="2"/>
  <c r="I88" i="2"/>
  <c r="I92" i="2"/>
  <c r="I100" i="2"/>
  <c r="F103" i="2" l="1"/>
  <c r="F104" i="2" s="1"/>
  <c r="I104" i="2"/>
  <c r="H104" i="2"/>
</calcChain>
</file>

<file path=xl/sharedStrings.xml><?xml version="1.0" encoding="utf-8"?>
<sst xmlns="http://schemas.openxmlformats.org/spreadsheetml/2006/main" count="276" uniqueCount="125">
  <si>
    <t>中山間地域等直接支払交付金 金銭出納簿</t>
    <rPh sb="0" eb="1">
      <t>チュウ</t>
    </rPh>
    <rPh sb="1" eb="3">
      <t>サンカン</t>
    </rPh>
    <rPh sb="3" eb="5">
      <t>チイキ</t>
    </rPh>
    <rPh sb="5" eb="6">
      <t>トウ</t>
    </rPh>
    <rPh sb="6" eb="8">
      <t>チョクセツ</t>
    </rPh>
    <rPh sb="8" eb="10">
      <t>シハライ</t>
    </rPh>
    <rPh sb="10" eb="13">
      <t>コウフキン</t>
    </rPh>
    <phoneticPr fontId="4"/>
  </si>
  <si>
    <t>（多面的機能支払交付金との共通様式）</t>
    <rPh sb="13" eb="17">
      <t>キョウツウヨウシキ</t>
    </rPh>
    <phoneticPr fontId="4"/>
  </si>
  <si>
    <t>組織名：</t>
    <rPh sb="0" eb="3">
      <t>ソシキメイ</t>
    </rPh>
    <phoneticPr fontId="7"/>
  </si>
  <si>
    <t>★「分類」欄は、分類番号（１～20）から選択してください。</t>
    <phoneticPr fontId="4"/>
  </si>
  <si>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（中山間地域等直接支払交付金の場合は記入不要（多面的機能支払交付金の場合は記入））</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7"/>
  </si>
  <si>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（中山間地域等直接支払交付金の場合は記入不要（多面的機能支払交付金の場合は記入））</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7"/>
  </si>
  <si>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7"/>
  </si>
  <si>
    <t>日　付</t>
    <phoneticPr fontId="4"/>
  </si>
  <si>
    <t>分類</t>
    <rPh sb="0" eb="2">
      <t>ブンルイ</t>
    </rPh>
    <phoneticPr fontId="7"/>
  </si>
  <si>
    <t>月</t>
    <rPh sb="0" eb="1">
      <t>ツキ</t>
    </rPh>
    <phoneticPr fontId="4"/>
  </si>
  <si>
    <t>内　　容</t>
  </si>
  <si>
    <t>区分</t>
    <rPh sb="0" eb="2">
      <t>クブン</t>
    </rPh>
    <phoneticPr fontId="4"/>
  </si>
  <si>
    <t>収入（円）</t>
    <phoneticPr fontId="4"/>
  </si>
  <si>
    <t>支出（円）</t>
    <rPh sb="0" eb="2">
      <t>シシュツ</t>
    </rPh>
    <rPh sb="3" eb="4">
      <t>エン</t>
    </rPh>
    <phoneticPr fontId="4"/>
  </si>
  <si>
    <t>残高（円）</t>
    <rPh sb="0" eb="2">
      <t>ザンダカ</t>
    </rPh>
    <rPh sb="3" eb="4">
      <t>エン</t>
    </rPh>
    <phoneticPr fontId="4"/>
  </si>
  <si>
    <t>領収書番号</t>
    <phoneticPr fontId="4"/>
  </si>
  <si>
    <t>活動実施日</t>
    <rPh sb="0" eb="5">
      <t>カツドウジッシビ</t>
    </rPh>
    <phoneticPr fontId="4"/>
  </si>
  <si>
    <t>備考</t>
    <phoneticPr fontId="4"/>
  </si>
  <si>
    <t>長寿命化への活用</t>
    <rPh sb="0" eb="4">
      <t>チョウジュミョウカ</t>
    </rPh>
    <rPh sb="6" eb="8">
      <t>カツヨウ</t>
    </rPh>
    <phoneticPr fontId="7"/>
  </si>
  <si>
    <t>１．前年度からの繰越・積立</t>
    <rPh sb="2" eb="5">
      <t>ゼンネンド</t>
    </rPh>
    <rPh sb="8" eb="10">
      <t>クリコシ</t>
    </rPh>
    <rPh sb="11" eb="13">
      <t>ツミタテ</t>
    </rPh>
    <phoneticPr fontId="7"/>
  </si>
  <si>
    <t>３．利子等その他収入</t>
    <rPh sb="2" eb="4">
      <t>リシ</t>
    </rPh>
    <rPh sb="4" eb="5">
      <t>トウ</t>
    </rPh>
    <rPh sb="7" eb="8">
      <t>タ</t>
    </rPh>
    <rPh sb="8" eb="10">
      <t>シュウニュウ</t>
    </rPh>
    <phoneticPr fontId="7"/>
  </si>
  <si>
    <t>７．研修会等費</t>
  </si>
  <si>
    <t>13．共同利用機械購入等費</t>
  </si>
  <si>
    <t>８．道・水路管理費</t>
  </si>
  <si>
    <t>６．役員報酬</t>
    <rPh sb="2" eb="4">
      <t>ヤクイン</t>
    </rPh>
    <rPh sb="4" eb="6">
      <t>ホウシュウ</t>
    </rPh>
    <phoneticPr fontId="4"/>
  </si>
  <si>
    <t>12．鳥獣被害防止対策費</t>
  </si>
  <si>
    <t>９．道・水路整備費</t>
  </si>
  <si>
    <t>10．農地管理費</t>
  </si>
  <si>
    <t>２．交付金</t>
    <rPh sb="2" eb="5">
      <t>コウフキン</t>
    </rPh>
    <phoneticPr fontId="7"/>
  </si>
  <si>
    <t>４．個人配分（交付金からの支出）</t>
    <rPh sb="2" eb="4">
      <t>コジン</t>
    </rPh>
    <rPh sb="4" eb="6">
      <t>ハイブン</t>
    </rPh>
    <rPh sb="7" eb="10">
      <t>コウフキン</t>
    </rPh>
    <rPh sb="13" eb="15">
      <t>シシュツ</t>
    </rPh>
    <phoneticPr fontId="4"/>
  </si>
  <si>
    <t>個人配分</t>
    <rPh sb="0" eb="2">
      <t>コジン</t>
    </rPh>
    <rPh sb="2" eb="4">
      <t>ハイブン</t>
    </rPh>
    <phoneticPr fontId="4"/>
  </si>
  <si>
    <t>５．個人配分（繰越金等からの支出）</t>
    <rPh sb="2" eb="4">
      <t>コジン</t>
    </rPh>
    <rPh sb="4" eb="6">
      <t>ハイブン</t>
    </rPh>
    <rPh sb="7" eb="9">
      <t>クリコシ</t>
    </rPh>
    <rPh sb="9" eb="10">
      <t>キン</t>
    </rPh>
    <rPh sb="10" eb="11">
      <t>トウ</t>
    </rPh>
    <rPh sb="14" eb="16">
      <t>シシュツ</t>
    </rPh>
    <phoneticPr fontId="4"/>
  </si>
  <si>
    <t>15．多面的機能増進活動費</t>
  </si>
  <si>
    <t>17．法人設立関係費</t>
  </si>
  <si>
    <t>19．都市住民との交流促進関係費</t>
  </si>
  <si>
    <t>18．農産物等の販売促進関係費</t>
  </si>
  <si>
    <t>20．その他の支出</t>
    <rPh sb="7" eb="9">
      <t>シシュツ</t>
    </rPh>
    <phoneticPr fontId="4"/>
  </si>
  <si>
    <t>行を追加する場合はこれより上の行のコピーして、「コピーしたセルの挿入」をしてください。</t>
    <phoneticPr fontId="4"/>
  </si>
  <si>
    <t>合計</t>
    <rPh sb="0" eb="2">
      <t>ゴウケイ</t>
    </rPh>
    <phoneticPr fontId="4"/>
  </si>
  <si>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4"/>
  </si>
  <si>
    <t xml:space="preserve">【翌年度への繰越・積立金の内訳】 </t>
    <rPh sb="1" eb="4">
      <t>ヨクネンド</t>
    </rPh>
    <rPh sb="6" eb="8">
      <t>クリコシ</t>
    </rPh>
    <rPh sb="9" eb="11">
      <t>ツミタテ</t>
    </rPh>
    <rPh sb="11" eb="12">
      <t>キン</t>
    </rPh>
    <rPh sb="13" eb="15">
      <t>ウチワケ</t>
    </rPh>
    <phoneticPr fontId="4"/>
  </si>
  <si>
    <t>※分類欄は下右表の「積立・繰越金の分類項目」から選択してください。</t>
    <phoneticPr fontId="4"/>
  </si>
  <si>
    <t>分類</t>
    <rPh sb="0" eb="2">
      <t>ブンルイ</t>
    </rPh>
    <phoneticPr fontId="4"/>
  </si>
  <si>
    <t>金額</t>
    <rPh sb="0" eb="2">
      <t>キンガク</t>
    </rPh>
    <phoneticPr fontId="4"/>
  </si>
  <si>
    <t>積立・繰越の目的</t>
    <rPh sb="0" eb="2">
      <t>ツミタテ</t>
    </rPh>
    <rPh sb="3" eb="5">
      <t>クリコシ</t>
    </rPh>
    <rPh sb="6" eb="8">
      <t>モクテキ</t>
    </rPh>
    <phoneticPr fontId="4"/>
  </si>
  <si>
    <t>取崩し予定年度</t>
    <rPh sb="0" eb="2">
      <t>トリクズ</t>
    </rPh>
    <rPh sb="3" eb="5">
      <t>ヨテイ</t>
    </rPh>
    <rPh sb="5" eb="7">
      <t>ネンド</t>
    </rPh>
    <phoneticPr fontId="4"/>
  </si>
  <si>
    <t>1．農業用機械の購入費</t>
    <rPh sb="2" eb="4">
      <t>ノウギョウ</t>
    </rPh>
    <rPh sb="4" eb="5">
      <t>ヨウ</t>
    </rPh>
    <rPh sb="8" eb="10">
      <t>コウニュウ</t>
    </rPh>
    <rPh sb="10" eb="11">
      <t>ヒ</t>
    </rPh>
    <phoneticPr fontId="4"/>
  </si>
  <si>
    <t>2．農業用施設の整備費</t>
    <rPh sb="2" eb="5">
      <t>ノウギョウヨウ</t>
    </rPh>
    <rPh sb="8" eb="10">
      <t>セイビ</t>
    </rPh>
    <rPh sb="10" eb="11">
      <t>ヒ</t>
    </rPh>
    <phoneticPr fontId="4"/>
  </si>
  <si>
    <t>3．道・水路、農地整備費</t>
    <rPh sb="11" eb="12">
      <t>ヒ</t>
    </rPh>
    <phoneticPr fontId="4"/>
  </si>
  <si>
    <t>8．繰越</t>
    <rPh sb="2" eb="4">
      <t>クリコシ</t>
    </rPh>
    <phoneticPr fontId="4"/>
  </si>
  <si>
    <t>合　計</t>
    <rPh sb="0" eb="1">
      <t>ゴウ</t>
    </rPh>
    <rPh sb="2" eb="3">
      <t>ケイ</t>
    </rPh>
    <phoneticPr fontId="4"/>
  </si>
  <si>
    <t>※「分類」には、下表を参考に該当する費目を記入します。</t>
    <phoneticPr fontId="7"/>
  </si>
  <si>
    <t>「積立・繰越金の分類項目」</t>
    <phoneticPr fontId="7"/>
  </si>
  <si>
    <t>4．災害復旧費</t>
    <rPh sb="4" eb="6">
      <t>フッキュウ</t>
    </rPh>
    <rPh sb="6" eb="7">
      <t>ヒ</t>
    </rPh>
    <phoneticPr fontId="4"/>
  </si>
  <si>
    <t>5．耕作者の突然のリタイヤ時の作業受委託等費用</t>
    <rPh sb="20" eb="21">
      <t>トウ</t>
    </rPh>
    <phoneticPr fontId="4"/>
  </si>
  <si>
    <t>6．イベント開催費</t>
    <rPh sb="6" eb="8">
      <t>カイサイ</t>
    </rPh>
    <rPh sb="8" eb="9">
      <t>ヒ</t>
    </rPh>
    <phoneticPr fontId="4"/>
  </si>
  <si>
    <t>７．研修会等費</t>
    <phoneticPr fontId="4"/>
  </si>
  <si>
    <t>7．その他</t>
    <phoneticPr fontId="4"/>
  </si>
  <si>
    <t>８．道・水路管理費</t>
    <phoneticPr fontId="4"/>
  </si>
  <si>
    <t>９．道・水路整備費</t>
    <phoneticPr fontId="4"/>
  </si>
  <si>
    <t>10．農地管理費</t>
    <phoneticPr fontId="4"/>
  </si>
  <si>
    <t>11．農地整備費</t>
    <phoneticPr fontId="4"/>
  </si>
  <si>
    <t>12．鳥獣被害防止対策費</t>
    <phoneticPr fontId="4"/>
  </si>
  <si>
    <t>13．共同利用機械購入等費</t>
    <phoneticPr fontId="4"/>
  </si>
  <si>
    <t>14．共同利用施設整備等費</t>
    <phoneticPr fontId="4"/>
  </si>
  <si>
    <t>15．多面的機能増進活動費</t>
    <phoneticPr fontId="4"/>
  </si>
  <si>
    <t>16．土地利用調整関係費</t>
    <phoneticPr fontId="4"/>
  </si>
  <si>
    <t>17．法人設立関係費</t>
    <phoneticPr fontId="4"/>
  </si>
  <si>
    <t>18．農産物等の販売促進関係費</t>
    <phoneticPr fontId="4"/>
  </si>
  <si>
    <t>19．都市住民との交流促進関係費</t>
    <phoneticPr fontId="4"/>
  </si>
  <si>
    <t>【集計】 （収支報告書と連動）</t>
    <rPh sb="1" eb="3">
      <t>シュウケイ</t>
    </rPh>
    <rPh sb="6" eb="11">
      <t>シュウシホウコクショ</t>
    </rPh>
    <rPh sb="12" eb="14">
      <t>レンドウ</t>
    </rPh>
    <phoneticPr fontId="4"/>
  </si>
  <si>
    <t>項目</t>
    <rPh sb="0" eb="2">
      <t>コウモク</t>
    </rPh>
    <phoneticPr fontId="4"/>
  </si>
  <si>
    <t>４月1日～3月31日の計</t>
    <rPh sb="1" eb="2">
      <t>ガツ</t>
    </rPh>
    <rPh sb="3" eb="4">
      <t>ニチ</t>
    </rPh>
    <rPh sb="6" eb="7">
      <t>ガツ</t>
    </rPh>
    <rPh sb="9" eb="10">
      <t>ニチ</t>
    </rPh>
    <phoneticPr fontId="4"/>
  </si>
  <si>
    <t>うち4月1日～12月31日</t>
    <rPh sb="3" eb="4">
      <t>ガツ</t>
    </rPh>
    <rPh sb="5" eb="6">
      <t>ニチ</t>
    </rPh>
    <rPh sb="9" eb="10">
      <t>ガツ</t>
    </rPh>
    <rPh sb="12" eb="13">
      <t>ニチ</t>
    </rPh>
    <phoneticPr fontId="4"/>
  </si>
  <si>
    <t>うち1月1日～３月31日</t>
    <rPh sb="3" eb="4">
      <t>ガツ</t>
    </rPh>
    <rPh sb="5" eb="6">
      <t>ニチ</t>
    </rPh>
    <rPh sb="8" eb="9">
      <t>ガツ</t>
    </rPh>
    <rPh sb="11" eb="12">
      <t>ニチ</t>
    </rPh>
    <phoneticPr fontId="4"/>
  </si>
  <si>
    <t>収入</t>
    <phoneticPr fontId="4"/>
  </si>
  <si>
    <t>支出</t>
    <rPh sb="0" eb="2">
      <t>シシュツ</t>
    </rPh>
    <phoneticPr fontId="4"/>
  </si>
  <si>
    <t>収入</t>
    <rPh sb="0" eb="2">
      <t>シュウニュウ</t>
    </rPh>
    <phoneticPr fontId="4"/>
  </si>
  <si>
    <t>１．前年度からの繰越・積立</t>
    <phoneticPr fontId="7"/>
  </si>
  <si>
    <t>２．交付金</t>
    <phoneticPr fontId="7"/>
  </si>
  <si>
    <t>３．利子等その他収入</t>
    <phoneticPr fontId="7"/>
  </si>
  <si>
    <t>共同取組活動</t>
    <rPh sb="0" eb="2">
      <t>キョウドウ</t>
    </rPh>
    <rPh sb="2" eb="4">
      <t>トリクミ</t>
    </rPh>
    <rPh sb="4" eb="6">
      <t>カツドウ</t>
    </rPh>
    <phoneticPr fontId="4"/>
  </si>
  <si>
    <t>11．農地整備費</t>
  </si>
  <si>
    <t>14．共同利用施設整備等費</t>
  </si>
  <si>
    <t>16．土地利用調整関係費</t>
  </si>
  <si>
    <t>翌年度繰越等</t>
    <rPh sb="0" eb="3">
      <t>ヨクネンド</t>
    </rPh>
    <rPh sb="3" eb="5">
      <t>クリコシ</t>
    </rPh>
    <rPh sb="5" eb="6">
      <t>トウ</t>
    </rPh>
    <phoneticPr fontId="4"/>
  </si>
  <si>
    <t>翌年度への繰越・積立</t>
    <rPh sb="0" eb="3">
      <t>ヨクネンド</t>
    </rPh>
    <rPh sb="5" eb="7">
      <t>クリコシ</t>
    </rPh>
    <rPh sb="8" eb="10">
      <t>ツミタテ</t>
    </rPh>
    <phoneticPr fontId="4"/>
  </si>
  <si>
    <t>合　　計</t>
    <rPh sb="0" eb="1">
      <t>ゴウ</t>
    </rPh>
    <rPh sb="3" eb="4">
      <t>ケイ</t>
    </rPh>
    <phoneticPr fontId="4"/>
  </si>
  <si>
    <t>（参考）</t>
    <rPh sb="1" eb="3">
      <t>サンコウ</t>
    </rPh>
    <phoneticPr fontId="4"/>
  </si>
  <si>
    <t>前年度からの繰越・積立</t>
    <rPh sb="0" eb="3">
      <t>ゼンネンド</t>
    </rPh>
    <rPh sb="6" eb="8">
      <t>クリコシ</t>
    </rPh>
    <rPh sb="9" eb="11">
      <t>ツミタテ</t>
    </rPh>
    <phoneticPr fontId="4"/>
  </si>
  <si>
    <t>うち積立金1,000,000円</t>
    <rPh sb="2" eb="4">
      <t>ツミタテ</t>
    </rPh>
    <rPh sb="4" eb="5">
      <t>キン</t>
    </rPh>
    <rPh sb="14" eb="15">
      <t>エン</t>
    </rPh>
    <phoneticPr fontId="7"/>
  </si>
  <si>
    <t>利子</t>
    <rPh sb="0" eb="2">
      <t>リシ</t>
    </rPh>
    <phoneticPr fontId="4"/>
  </si>
  <si>
    <t>総会会場借料</t>
    <rPh sb="0" eb="2">
      <t>ソウカイ</t>
    </rPh>
    <rPh sb="2" eb="4">
      <t>カイジョウ</t>
    </rPh>
    <rPh sb="4" eb="6">
      <t>シャクリョウ</t>
    </rPh>
    <phoneticPr fontId="4"/>
  </si>
  <si>
    <t>草刈刃の購入</t>
    <rPh sb="0" eb="2">
      <t>クサカリ</t>
    </rPh>
    <rPh sb="2" eb="3">
      <t>ハ</t>
    </rPh>
    <rPh sb="4" eb="6">
      <t>コウニュウ</t>
    </rPh>
    <phoneticPr fontId="7"/>
  </si>
  <si>
    <t>無人草刈り機の購入</t>
    <rPh sb="0" eb="2">
      <t>ムジン</t>
    </rPh>
    <rPh sb="2" eb="4">
      <t>クサカ</t>
    </rPh>
    <rPh sb="5" eb="6">
      <t>キ</t>
    </rPh>
    <rPh sb="7" eb="9">
      <t>コウニュウ</t>
    </rPh>
    <phoneticPr fontId="7"/>
  </si>
  <si>
    <t>積立金からの支出300,000円</t>
    <rPh sb="0" eb="2">
      <t>ツミタテ</t>
    </rPh>
    <rPh sb="2" eb="3">
      <t>キン</t>
    </rPh>
    <rPh sb="6" eb="8">
      <t>シシュツ</t>
    </rPh>
    <rPh sb="15" eb="16">
      <t>エン</t>
    </rPh>
    <phoneticPr fontId="4"/>
  </si>
  <si>
    <t>○○資材の購入費</t>
    <rPh sb="2" eb="4">
      <t>シザイ</t>
    </rPh>
    <rPh sb="5" eb="8">
      <t>コウニュウヒ</t>
    </rPh>
    <phoneticPr fontId="4"/>
  </si>
  <si>
    <t>役員報酬</t>
    <rPh sb="0" eb="2">
      <t>ヤクイン</t>
    </rPh>
    <rPh sb="2" eb="4">
      <t>ホウシュウ</t>
    </rPh>
    <phoneticPr fontId="4"/>
  </si>
  <si>
    <t>鳥獣害防止柵の補修</t>
    <rPh sb="0" eb="1">
      <t>トリ</t>
    </rPh>
    <rPh sb="1" eb="3">
      <t>ジュウガイ</t>
    </rPh>
    <rPh sb="3" eb="5">
      <t>ボウシ</t>
    </rPh>
    <rPh sb="5" eb="6">
      <t>サク</t>
    </rPh>
    <rPh sb="7" eb="9">
      <t>ホシュウ</t>
    </rPh>
    <phoneticPr fontId="4"/>
  </si>
  <si>
    <t>水路泥上げ</t>
    <rPh sb="0" eb="2">
      <t>スイロ</t>
    </rPh>
    <rPh sb="2" eb="3">
      <t>ドロ</t>
    </rPh>
    <rPh sb="3" eb="4">
      <t>ア</t>
    </rPh>
    <phoneticPr fontId="7"/>
  </si>
  <si>
    <t>農道の補修</t>
    <rPh sb="0" eb="2">
      <t>ノウドウ</t>
    </rPh>
    <rPh sb="3" eb="5">
      <t>ホシュウ</t>
    </rPh>
    <phoneticPr fontId="4"/>
  </si>
  <si>
    <t>水路の補修</t>
    <rPh sb="0" eb="2">
      <t>スイロ</t>
    </rPh>
    <rPh sb="3" eb="5">
      <t>ホシュウ</t>
    </rPh>
    <phoneticPr fontId="4"/>
  </si>
  <si>
    <t>9,10</t>
    <phoneticPr fontId="4"/>
  </si>
  <si>
    <t>役員報酬</t>
    <rPh sb="0" eb="2">
      <t>ヤクイン</t>
    </rPh>
    <rPh sb="2" eb="4">
      <t>ホウシュウ</t>
    </rPh>
    <phoneticPr fontId="7"/>
  </si>
  <si>
    <t>交付金</t>
    <rPh sb="0" eb="3">
      <t>コウフキン</t>
    </rPh>
    <phoneticPr fontId="7"/>
  </si>
  <si>
    <t>12~55</t>
    <phoneticPr fontId="4"/>
  </si>
  <si>
    <t>水路清掃</t>
    <rPh sb="0" eb="2">
      <t>スイロ</t>
    </rPh>
    <rPh sb="2" eb="4">
      <t>セイソウ</t>
    </rPh>
    <phoneticPr fontId="4"/>
  </si>
  <si>
    <t>56~57</t>
    <phoneticPr fontId="4"/>
  </si>
  <si>
    <t>研修会会場借料</t>
    <rPh sb="0" eb="3">
      <t>ケンシュウカイ</t>
    </rPh>
    <rPh sb="3" eb="5">
      <t>カイジョウ</t>
    </rPh>
    <rPh sb="5" eb="7">
      <t>シャクリョウ</t>
    </rPh>
    <phoneticPr fontId="4"/>
  </si>
  <si>
    <t>水路の更新等</t>
    <rPh sb="0" eb="2">
      <t>スイロ</t>
    </rPh>
    <rPh sb="3" eb="5">
      <t>コウシン</t>
    </rPh>
    <rPh sb="5" eb="6">
      <t>トウ</t>
    </rPh>
    <phoneticPr fontId="7"/>
  </si>
  <si>
    <t>草刈り、泥上げ等</t>
    <rPh sb="0" eb="2">
      <t>クサカ</t>
    </rPh>
    <rPh sb="4" eb="5">
      <t>ドロ</t>
    </rPh>
    <rPh sb="5" eb="6">
      <t>ア</t>
    </rPh>
    <rPh sb="7" eb="8">
      <t>トウ</t>
    </rPh>
    <phoneticPr fontId="7"/>
  </si>
  <si>
    <t>法人登記費用</t>
    <rPh sb="0" eb="2">
      <t>ホウジン</t>
    </rPh>
    <rPh sb="2" eb="4">
      <t>トウキ</t>
    </rPh>
    <rPh sb="4" eb="6">
      <t>ヒヨウ</t>
    </rPh>
    <phoneticPr fontId="4"/>
  </si>
  <si>
    <t>交流イベント</t>
    <rPh sb="0" eb="2">
      <t>コウリュウ</t>
    </rPh>
    <phoneticPr fontId="4"/>
  </si>
  <si>
    <t>電気柵の補修</t>
    <rPh sb="0" eb="2">
      <t>デンキ</t>
    </rPh>
    <rPh sb="2" eb="3">
      <t>サク</t>
    </rPh>
    <rPh sb="4" eb="6">
      <t>ホシュウ</t>
    </rPh>
    <phoneticPr fontId="4"/>
  </si>
  <si>
    <t>農産物PRシールの印刷</t>
    <rPh sb="0" eb="3">
      <t>ノウサンブツ</t>
    </rPh>
    <rPh sb="9" eb="11">
      <t>インサツ</t>
    </rPh>
    <phoneticPr fontId="4"/>
  </si>
  <si>
    <t>プリンタートナー代</t>
    <rPh sb="8" eb="9">
      <t>ダイ</t>
    </rPh>
    <phoneticPr fontId="4"/>
  </si>
  <si>
    <t>コピー用紙代</t>
    <rPh sb="3" eb="5">
      <t>ヨウシ</t>
    </rPh>
    <rPh sb="5" eb="6">
      <t>ダイ</t>
    </rPh>
    <phoneticPr fontId="4"/>
  </si>
  <si>
    <t>トラクターの購入</t>
    <rPh sb="6" eb="8">
      <t>コウニュウ</t>
    </rPh>
    <phoneticPr fontId="4"/>
  </si>
  <si>
    <t>農機具格納庫の補修</t>
    <rPh sb="0" eb="3">
      <t>ノウキグ</t>
    </rPh>
    <rPh sb="3" eb="6">
      <t>カクノウコ</t>
    </rPh>
    <rPh sb="7" eb="9">
      <t>ホシュウ</t>
    </rPh>
    <phoneticPr fontId="4"/>
  </si>
  <si>
    <t>農道・水路の補修</t>
    <rPh sb="0" eb="2">
      <t>ノウドウ</t>
    </rPh>
    <rPh sb="3" eb="5">
      <t>スイロ</t>
    </rPh>
    <rPh sb="6" eb="8">
      <t>ホシュウ</t>
    </rPh>
    <phoneticPr fontId="4"/>
  </si>
  <si>
    <t>翌年度当初の活動費</t>
    <rPh sb="0" eb="3">
      <t>ヨクネンド</t>
    </rPh>
    <rPh sb="3" eb="5">
      <t>トウショ</t>
    </rPh>
    <rPh sb="6" eb="8">
      <t>カツドウ</t>
    </rPh>
    <rPh sb="8" eb="9">
      <t>ヒ</t>
    </rPh>
    <phoneticPr fontId="4"/>
  </si>
  <si>
    <t>令和7年度</t>
  </si>
  <si>
    <t>令和10年度</t>
    <rPh sb="0" eb="2">
      <t>レイワ</t>
    </rPh>
    <rPh sb="4" eb="6">
      <t>ネンド</t>
    </rPh>
    <phoneticPr fontId="4"/>
  </si>
  <si>
    <t>令和9年度</t>
    <rPh sb="0" eb="2">
      <t>レイワ</t>
    </rPh>
    <rPh sb="3" eb="5">
      <t>ネンド</t>
    </rPh>
    <phoneticPr fontId="4"/>
  </si>
  <si>
    <t>令和8年度</t>
    <rPh sb="0" eb="2">
      <t>レイワ</t>
    </rPh>
    <rPh sb="3" eb="5">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</si>
</sst>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e\.m\.d;@"/>
    <numFmt numFmtId="177" formatCode="#,##0;&quot;▲ &quot;#,##0"/>
    <numFmt numFmtId="178" formatCode="0_);[Red]\(0\)"/>
    <numFmt numFmtId="179" formatCode="m&quot;月&quot;d&quot;日&quot;;@"/>
    <numFmt numFmtId="180" formatCode="#,##0_);[Red]\(#,##0\)"/>
  </numFmts>
  <fonts count="2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1"/>
      <name val="メイリオ"/>
      <family val="3"/>
      <charset val="128"/>
    </font>
    <font>
      <b/>
      <sz val="14"/>
      <name val="メイリオ"/>
      <family val="3"/>
      <charset val="128"/>
    </font>
    <font>
      <sz val="6"/>
      <name val="ＭＳ ゴシック"/>
      <family val="3"/>
      <charset val="128"/>
    </font>
    <font>
      <u/>
      <sz val="11"/>
      <name val="メイリオ"/>
      <family val="3"/>
      <charset val="128"/>
    </font>
    <font>
      <sz val="10"/>
      <color rgb="FFFF0000"/>
      <name val="HG丸ｺﾞｼｯｸM-PRO"/>
      <family val="3"/>
      <charset val="128"/>
    </font>
    <font>
      <sz val="10"/>
      <color theme="0" tint="-0.499984740745262"/>
      <name val="HG丸ｺﾞｼｯｸM-PRO"/>
      <family val="3"/>
      <charset val="128"/>
    </font>
    <font>
      <sz val="10"/>
      <color rgb="FFFF5050"/>
      <name val="HG丸ｺﾞｼｯｸM-PRO"/>
      <family val="3"/>
      <charset val="128"/>
    </font>
    <font>
      <u/>
      <sz val="10"/>
      <color theme="0" tint="-0.499984740745262"/>
      <name val="HG丸ｺﾞｼｯｸM-PRO"/>
      <family val="3"/>
      <charset val="128"/>
    </font>
    <font>
      <sz val="10"/>
      <name val="HG丸ｺﾞｼｯｸM-PRO"/>
      <family val="3"/>
      <charset val="128"/>
    </font>
    <font>
      <b/>
      <sz val="10"/>
      <color theme="1"/>
      <name val="HG丸ｺﾞｼｯｸM-PRO"/>
      <family val="3"/>
      <charset val="128"/>
    </font>
    <font>
      <b/>
      <sz val="11"/>
      <color theme="1"/>
      <name val="メイリオ"/>
      <family val="3"/>
      <charset val="128"/>
    </font>
    <font>
      <sz val="8"/>
      <name val="メイリオ"/>
      <family val="3"/>
      <charset val="128"/>
    </font>
    <font>
      <sz val="10"/>
      <name val="メイリオ"/>
      <family val="3"/>
      <charset val="128"/>
    </font>
    <font>
      <sz val="11"/>
      <color theme="1"/>
      <name val="メイリオ"/>
      <family val="3"/>
      <charset val="128"/>
    </font>
    <font>
      <sz val="10"/>
      <color theme="1"/>
      <name val="メイリオ"/>
      <family val="3"/>
      <charset val="128"/>
    </font>
    <font>
      <sz val="11"/>
      <name val="Meiryo UI"/>
      <family val="3"/>
      <charset val="128"/>
    </font>
    <font>
      <sz val="11"/>
      <color theme="0"/>
      <name val="メイリオ"/>
      <family val="3"/>
      <charset val="128"/>
    </font>
    <font>
      <b/>
      <sz val="10"/>
      <color theme="1"/>
      <name val="メイリオ"/>
      <family val="3"/>
      <charset val="128"/>
    </font>
    <font>
      <i/>
      <sz val="10"/>
      <name val="メイリオ"/>
      <family val="3"/>
      <charset val="128"/>
    </font>
    <font>
      <b/>
      <sz val="10"/>
      <name val="メイリオ"/>
      <family val="3"/>
      <charset val="128"/>
    </font>
    <font>
      <b/>
      <sz val="11"/>
      <name val="メイリオ"/>
      <family val="3"/>
      <charset val="128"/>
    </font>
    <font>
      <sz val="11"/>
      <name val="HG丸ｺﾞｼｯｸM-PRO"/>
      <family val="3"/>
      <charset val="128"/>
    </font>
    <font>
      <b/>
      <sz val="11"/>
      <name val="ＭＳ Ｐゴシック"/>
      <family val="3"/>
      <charset val="128"/>
    </font>
    <font>
      <sz val="9"/>
      <color theme="1"/>
      <name val="メイリオ"/>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0"/>
        <bgColor indexed="64"/>
      </patternFill>
    </fill>
  </fills>
  <borders count="68">
    <border>
      <left/>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theme="1"/>
      </top>
      <bottom style="thin">
        <color theme="1"/>
      </bottom>
      <diagonal/>
    </border>
    <border>
      <left/>
      <right/>
      <top style="thin">
        <color indexed="64"/>
      </top>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indexed="64"/>
      </left>
      <right style="medium">
        <color indexed="64"/>
      </right>
      <top/>
      <bottom/>
      <diagonal/>
    </border>
    <border>
      <left style="thin">
        <color auto="1"/>
      </left>
      <right style="medium">
        <color indexed="64"/>
      </right>
      <top style="thin">
        <color auto="1"/>
      </top>
      <bottom style="thin">
        <color auto="1"/>
      </bottom>
      <diagonal/>
    </border>
    <border>
      <left style="thin">
        <color theme="1"/>
      </left>
      <right/>
      <top style="thin">
        <color theme="1"/>
      </top>
      <bottom/>
      <diagonal/>
    </border>
    <border>
      <left style="thin">
        <color indexed="64"/>
      </left>
      <right style="medium">
        <color indexed="64"/>
      </right>
      <top style="thin">
        <color indexed="64"/>
      </top>
      <bottom style="thin">
        <color theme="1"/>
      </bottom>
      <diagonal/>
    </border>
    <border>
      <left style="thin">
        <color theme="1"/>
      </left>
      <right/>
      <top/>
      <bottom/>
      <diagonal/>
    </border>
    <border>
      <left style="thin">
        <color theme="1"/>
      </left>
      <right/>
      <top style="double">
        <color theme="4"/>
      </top>
      <bottom style="thin">
        <color auto="1"/>
      </bottom>
      <diagonal/>
    </border>
    <border>
      <left/>
      <right/>
      <top style="double">
        <color theme="4"/>
      </top>
      <bottom style="thin">
        <color auto="1"/>
      </bottom>
      <diagonal/>
    </border>
    <border>
      <left/>
      <right style="medium">
        <color indexed="64"/>
      </right>
      <top style="double">
        <color theme="4"/>
      </top>
      <bottom style="thin">
        <color auto="1"/>
      </bottom>
      <diagonal/>
    </border>
    <border>
      <left style="medium">
        <color indexed="64"/>
      </left>
      <right style="medium">
        <color indexed="64"/>
      </right>
      <top style="double">
        <color theme="4"/>
      </top>
      <bottom style="thin">
        <color auto="1"/>
      </bottom>
      <diagonal/>
    </border>
    <border>
      <left style="thin">
        <color indexed="64"/>
      </left>
      <right/>
      <top style="double">
        <color theme="4"/>
      </top>
      <bottom style="thin">
        <color auto="1"/>
      </bottom>
      <diagonal/>
    </border>
    <border>
      <left/>
      <right style="thin">
        <color auto="1"/>
      </right>
      <top style="double">
        <color theme="4"/>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style="thin">
        <color theme="1"/>
      </left>
      <right/>
      <top/>
      <bottom style="double">
        <color theme="4"/>
      </bottom>
      <diagonal/>
    </border>
    <border>
      <left/>
      <right/>
      <top/>
      <bottom style="double">
        <color theme="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style="thin">
        <color indexed="64"/>
      </right>
      <top/>
      <bottom style="thin">
        <color indexed="64"/>
      </bottom>
      <diagonal/>
    </border>
    <border>
      <left/>
      <right style="medium">
        <color indexed="64"/>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auto="1"/>
      </left>
      <right/>
      <top style="medium">
        <color indexed="64"/>
      </top>
      <bottom style="thin">
        <color auto="1"/>
      </bottom>
      <diagonal style="thin">
        <color auto="1"/>
      </diagonal>
    </border>
    <border diagonalUp="1">
      <left/>
      <right style="thin">
        <color auto="1"/>
      </right>
      <top style="medium">
        <color indexed="64"/>
      </top>
      <bottom style="thin">
        <color auto="1"/>
      </bottom>
      <diagonal style="thin">
        <color auto="1"/>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 diagonalUp="1">
      <left style="thin">
        <color auto="1"/>
      </left>
      <right style="medium">
        <color indexed="64"/>
      </right>
      <top style="thin">
        <color auto="1"/>
      </top>
      <bottom style="medium">
        <color indexed="64"/>
      </bottom>
      <diagonal style="thin">
        <color auto="1"/>
      </diagonal>
    </border>
    <border>
      <left style="thin">
        <color auto="1"/>
      </left>
      <right/>
      <top style="medium">
        <color indexed="64"/>
      </top>
      <bottom style="thin">
        <color indexed="64"/>
      </bottom>
      <diagonal/>
    </border>
    <border>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theme="4" tint="0.39997558519241921"/>
      </top>
      <bottom/>
      <diagonal/>
    </border>
  </borders>
  <cellStyleXfs count="7">
    <xf numFmtId="0" fontId="0" fillId="0" borderId="0">
      <alignment vertical="center"/>
    </xf>
    <xf numFmtId="0" fontId="2" fillId="0" borderId="0">
      <alignment vertical="center"/>
    </xf>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xf numFmtId="0" fontId="2" fillId="0" borderId="0"/>
    <xf numFmtId="0" fontId="2" fillId="0" borderId="0"/>
  </cellStyleXfs>
  <cellXfs count="195">
    <xf numFmtId="0" fontId="0" fillId="0" borderId="0" xfId="0">
      <alignment vertical="center"/>
    </xf>
    <xf numFmtId="0" fontId="3" fillId="0" borderId="0" xfId="1" applyFont="1" applyAlignment="1">
      <alignment horizontal="left" vertical="top"/>
    </xf>
    <xf numFmtId="0" fontId="3" fillId="0" borderId="0" xfId="1" applyFont="1" applyAlignment="1">
      <alignment horizontal="left"/>
    </xf>
    <xf numFmtId="0" fontId="3" fillId="0" borderId="0" xfId="1" applyFont="1">
      <alignment vertical="center"/>
    </xf>
    <xf numFmtId="0" fontId="5" fillId="0" borderId="0" xfId="1" applyFont="1" applyAlignment="1">
      <alignment horizontal="right" vertical="center"/>
    </xf>
    <xf numFmtId="0" fontId="3" fillId="0" borderId="0" xfId="1" applyFont="1" applyFill="1" applyAlignment="1">
      <alignment horizontal="left" vertical="top"/>
    </xf>
    <xf numFmtId="0" fontId="6" fillId="0" borderId="0" xfId="1" applyFont="1" applyFill="1" applyAlignment="1">
      <alignment horizontal="right" vertical="center"/>
    </xf>
    <xf numFmtId="0" fontId="6" fillId="2" borderId="0" xfId="1" applyFont="1" applyFill="1" applyAlignment="1">
      <alignment horizontal="right" vertical="center"/>
    </xf>
    <xf numFmtId="0" fontId="9" fillId="0" borderId="0" xfId="1" applyFont="1">
      <alignment vertical="center"/>
    </xf>
    <xf numFmtId="0" fontId="6" fillId="0" borderId="0" xfId="1" applyFont="1" applyAlignment="1">
      <alignment horizontal="left" vertical="center"/>
    </xf>
    <xf numFmtId="0" fontId="8" fillId="0" borderId="0" xfId="1" applyFont="1" applyFill="1" applyAlignment="1">
      <alignment horizontal="left" vertical="center"/>
    </xf>
    <xf numFmtId="0" fontId="14" fillId="4" borderId="1" xfId="1" applyFont="1" applyFill="1" applyBorder="1" applyAlignment="1">
      <alignment horizontal="center" vertical="center" wrapText="1"/>
    </xf>
    <xf numFmtId="0" fontId="14" fillId="4" borderId="2" xfId="1" applyFont="1" applyFill="1" applyBorder="1" applyAlignment="1">
      <alignment horizontal="center" vertical="center" wrapText="1"/>
    </xf>
    <xf numFmtId="0" fontId="5" fillId="4" borderId="3" xfId="2" applyFont="1" applyFill="1" applyBorder="1" applyAlignment="1">
      <alignment horizontal="center" vertical="center" wrapText="1" shrinkToFit="1"/>
    </xf>
    <xf numFmtId="0" fontId="15" fillId="4" borderId="4" xfId="2" applyFont="1" applyFill="1" applyBorder="1" applyAlignment="1">
      <alignment horizontal="center" vertical="center" wrapText="1"/>
    </xf>
    <xf numFmtId="0" fontId="15" fillId="4" borderId="1" xfId="2" applyFont="1" applyFill="1" applyBorder="1" applyAlignment="1">
      <alignment horizontal="center" vertical="center" wrapText="1"/>
    </xf>
    <xf numFmtId="0" fontId="14" fillId="4" borderId="5" xfId="1" applyFont="1" applyFill="1" applyBorder="1" applyAlignment="1">
      <alignment horizontal="center" vertical="center" wrapText="1"/>
    </xf>
    <xf numFmtId="0" fontId="16" fillId="4" borderId="6" xfId="2" applyFont="1" applyFill="1" applyBorder="1" applyAlignment="1">
      <alignment horizontal="center" vertical="center" wrapText="1"/>
    </xf>
    <xf numFmtId="0" fontId="17" fillId="0" borderId="0" xfId="2" applyFont="1"/>
    <xf numFmtId="176" fontId="18" fillId="2" borderId="7" xfId="2" applyNumberFormat="1" applyFont="1" applyFill="1" applyBorder="1" applyAlignment="1">
      <alignment horizontal="center" vertical="center" shrinkToFit="1"/>
    </xf>
    <xf numFmtId="38" fontId="18" fillId="2" borderId="1" xfId="3" applyFont="1" applyFill="1" applyBorder="1" applyAlignment="1">
      <alignment horizontal="left" vertical="center" shrinkToFit="1"/>
    </xf>
    <xf numFmtId="38" fontId="18" fillId="2" borderId="2" xfId="3" applyFont="1" applyFill="1" applyBorder="1" applyAlignment="1">
      <alignment horizontal="left" vertical="center" shrinkToFit="1"/>
    </xf>
    <xf numFmtId="0" fontId="20" fillId="5" borderId="8" xfId="2" applyFont="1" applyFill="1" applyBorder="1" applyAlignment="1">
      <alignment horizontal="center" vertical="center" wrapText="1" shrinkToFit="1"/>
    </xf>
    <xf numFmtId="177" fontId="18" fillId="2" borderId="4" xfId="3" applyNumberFormat="1" applyFont="1" applyFill="1" applyBorder="1" applyAlignment="1">
      <alignment horizontal="right" vertical="center" shrinkToFit="1"/>
    </xf>
    <xf numFmtId="177" fontId="18" fillId="2" borderId="1" xfId="3" applyNumberFormat="1" applyFont="1" applyFill="1" applyBorder="1" applyAlignment="1">
      <alignment horizontal="right" vertical="center" shrinkToFit="1"/>
    </xf>
    <xf numFmtId="38" fontId="18" fillId="3" borderId="1" xfId="3" applyFont="1" applyFill="1" applyBorder="1" applyAlignment="1">
      <alignment horizontal="right" vertical="center" shrinkToFit="1"/>
    </xf>
    <xf numFmtId="178" fontId="18" fillId="2" borderId="1" xfId="2" applyNumberFormat="1" applyFont="1" applyFill="1" applyBorder="1" applyAlignment="1">
      <alignment horizontal="center" vertical="center"/>
    </xf>
    <xf numFmtId="176" fontId="18" fillId="2" borderId="1" xfId="2" applyNumberFormat="1" applyFont="1" applyFill="1" applyBorder="1" applyAlignment="1">
      <alignment horizontal="center" vertical="center"/>
    </xf>
    <xf numFmtId="0" fontId="19" fillId="2" borderId="5" xfId="2" applyFont="1" applyFill="1" applyBorder="1" applyAlignment="1">
      <alignment horizontal="left" vertical="center" wrapText="1"/>
    </xf>
    <xf numFmtId="0" fontId="17" fillId="5" borderId="6" xfId="2" applyFont="1" applyFill="1" applyBorder="1" applyAlignment="1">
      <alignment horizontal="center" vertical="center"/>
    </xf>
    <xf numFmtId="0" fontId="20" fillId="5" borderId="9" xfId="2" applyFont="1" applyFill="1" applyBorder="1" applyAlignment="1">
      <alignment horizontal="center" vertical="center" wrapText="1" shrinkToFit="1"/>
    </xf>
    <xf numFmtId="176" fontId="18" fillId="2" borderId="10" xfId="2" applyNumberFormat="1" applyFont="1" applyFill="1" applyBorder="1" applyAlignment="1">
      <alignment horizontal="center" vertical="center" shrinkToFit="1"/>
    </xf>
    <xf numFmtId="0" fontId="20" fillId="5" borderId="2" xfId="2" applyFont="1" applyFill="1" applyBorder="1" applyAlignment="1">
      <alignment horizontal="center" vertical="center" wrapText="1" shrinkToFit="1"/>
    </xf>
    <xf numFmtId="0" fontId="20" fillId="5" borderId="11" xfId="2" applyFont="1" applyFill="1" applyBorder="1" applyAlignment="1">
      <alignment horizontal="center" vertical="center" wrapText="1" shrinkToFit="1"/>
    </xf>
    <xf numFmtId="0" fontId="15" fillId="7" borderId="16" xfId="1" applyFont="1" applyFill="1" applyBorder="1" applyAlignment="1">
      <alignment horizontal="center" vertical="center" shrinkToFit="1"/>
    </xf>
    <xf numFmtId="177" fontId="15" fillId="3" borderId="14" xfId="1" applyNumberFormat="1" applyFont="1" applyFill="1" applyBorder="1" applyAlignment="1">
      <alignment horizontal="right" vertical="center" shrinkToFit="1"/>
    </xf>
    <xf numFmtId="177" fontId="15" fillId="3" borderId="17" xfId="1" applyNumberFormat="1" applyFont="1" applyFill="1" applyBorder="1" applyAlignment="1">
      <alignment horizontal="right" vertical="center" shrinkToFit="1"/>
    </xf>
    <xf numFmtId="0" fontId="15" fillId="7" borderId="17" xfId="1" applyFont="1" applyFill="1" applyBorder="1" applyAlignment="1">
      <alignment horizontal="left" vertical="center" shrinkToFit="1"/>
    </xf>
    <xf numFmtId="0" fontId="15" fillId="7" borderId="14" xfId="1" applyFont="1" applyFill="1" applyBorder="1" applyAlignment="1">
      <alignment horizontal="center" vertical="center"/>
    </xf>
    <xf numFmtId="0" fontId="22" fillId="7" borderId="14" xfId="1" applyFont="1" applyFill="1" applyBorder="1" applyAlignment="1">
      <alignment horizontal="left" vertical="center" wrapText="1"/>
    </xf>
    <xf numFmtId="0" fontId="22" fillId="7" borderId="18" xfId="1" applyFont="1" applyFill="1" applyBorder="1" applyAlignment="1">
      <alignment horizontal="left" vertical="center" wrapText="1"/>
    </xf>
    <xf numFmtId="0" fontId="13" fillId="0" borderId="0" xfId="2" applyFont="1" applyAlignment="1">
      <alignment horizontal="left" vertical="center"/>
    </xf>
    <xf numFmtId="0" fontId="17" fillId="0" borderId="0" xfId="2" applyFont="1" applyAlignment="1">
      <alignment horizontal="center" vertical="center"/>
    </xf>
    <xf numFmtId="38" fontId="23" fillId="0" borderId="0" xfId="4" applyFont="1" applyFill="1" applyBorder="1" applyAlignment="1">
      <alignment vertical="center"/>
    </xf>
    <xf numFmtId="38" fontId="17" fillId="0" borderId="0" xfId="4" applyFont="1" applyFill="1" applyBorder="1" applyAlignment="1">
      <alignment vertical="center"/>
    </xf>
    <xf numFmtId="0" fontId="17" fillId="0" borderId="0" xfId="2" applyFont="1" applyAlignment="1">
      <alignment vertical="center"/>
    </xf>
    <xf numFmtId="0" fontId="13" fillId="0" borderId="0" xfId="2" applyFont="1" applyAlignment="1">
      <alignment horizontal="left" vertical="center" wrapText="1"/>
    </xf>
    <xf numFmtId="179" fontId="24" fillId="0" borderId="0" xfId="5" applyNumberFormat="1" applyFont="1" applyAlignment="1">
      <alignment horizontal="left" vertical="center"/>
    </xf>
    <xf numFmtId="179" fontId="17" fillId="0" borderId="0" xfId="5" applyNumberFormat="1" applyFont="1" applyAlignment="1">
      <alignment horizontal="left" vertical="center"/>
    </xf>
    <xf numFmtId="179" fontId="17" fillId="0" borderId="21" xfId="5" applyNumberFormat="1" applyFont="1" applyBorder="1" applyAlignment="1">
      <alignment horizontal="center" vertical="center"/>
    </xf>
    <xf numFmtId="179" fontId="22" fillId="0" borderId="5" xfId="5" applyNumberFormat="1" applyFont="1" applyBorder="1" applyAlignment="1">
      <alignment horizontal="center" vertical="center"/>
    </xf>
    <xf numFmtId="0" fontId="25" fillId="0" borderId="22" xfId="1" applyFont="1" applyBorder="1" applyAlignment="1">
      <alignment vertical="center"/>
    </xf>
    <xf numFmtId="0" fontId="5" fillId="0" borderId="23" xfId="1" applyFont="1" applyBorder="1" applyAlignment="1">
      <alignment horizontal="center" shrinkToFit="1"/>
    </xf>
    <xf numFmtId="38" fontId="5" fillId="2" borderId="22" xfId="3" applyFont="1" applyFill="1" applyBorder="1" applyAlignment="1">
      <alignment vertical="center"/>
    </xf>
    <xf numFmtId="38" fontId="18" fillId="2" borderId="5" xfId="3" applyFont="1" applyFill="1" applyBorder="1" applyAlignment="1">
      <alignment vertical="center"/>
    </xf>
    <xf numFmtId="0" fontId="5" fillId="2" borderId="23" xfId="1" applyFont="1" applyFill="1" applyBorder="1" applyAlignment="1">
      <alignment horizontal="center"/>
    </xf>
    <xf numFmtId="0" fontId="17" fillId="0" borderId="0" xfId="2" applyFont="1" applyBorder="1"/>
    <xf numFmtId="0" fontId="2" fillId="0" borderId="0" xfId="1" applyBorder="1" applyAlignment="1">
      <alignment vertical="center"/>
    </xf>
    <xf numFmtId="38" fontId="25" fillId="3" borderId="22" xfId="3" applyFont="1" applyFill="1" applyBorder="1" applyAlignment="1">
      <alignment horizontal="right" vertical="center"/>
    </xf>
    <xf numFmtId="38" fontId="25" fillId="3" borderId="23" xfId="3" applyFont="1" applyFill="1" applyBorder="1" applyAlignment="1">
      <alignment horizontal="right" vertical="center"/>
    </xf>
    <xf numFmtId="38" fontId="25" fillId="0" borderId="22" xfId="3" applyFont="1" applyFill="1" applyBorder="1" applyAlignment="1">
      <alignment horizontal="right" vertical="center"/>
    </xf>
    <xf numFmtId="0" fontId="5" fillId="7" borderId="27" xfId="1" applyFont="1" applyFill="1" applyBorder="1" applyAlignment="1">
      <alignment horizontal="center"/>
    </xf>
    <xf numFmtId="0" fontId="5" fillId="0" borderId="0" xfId="5" applyFont="1" applyAlignment="1">
      <alignment horizontal="center" vertical="center"/>
    </xf>
    <xf numFmtId="180" fontId="5" fillId="0" borderId="0" xfId="5" applyNumberFormat="1" applyFont="1" applyAlignment="1">
      <alignment horizontal="center" vertical="center" shrinkToFit="1" readingOrder="1"/>
    </xf>
    <xf numFmtId="0" fontId="5" fillId="0" borderId="0" xfId="5" applyFont="1" applyAlignment="1">
      <alignment horizontal="center" vertical="center" shrinkToFit="1"/>
    </xf>
    <xf numFmtId="38" fontId="5" fillId="0" borderId="0" xfId="3" applyFont="1" applyFill="1" applyBorder="1" applyAlignment="1">
      <alignment horizontal="right" vertical="center" shrinkToFit="1" readingOrder="1"/>
    </xf>
    <xf numFmtId="38" fontId="5" fillId="0" borderId="0" xfId="3" applyFont="1" applyFill="1" applyBorder="1" applyAlignment="1">
      <alignment horizontal="right" vertical="center" wrapText="1"/>
    </xf>
    <xf numFmtId="0" fontId="5" fillId="0" borderId="0" xfId="6" applyFont="1" applyAlignment="1">
      <alignment horizontal="left" vertical="center" wrapText="1"/>
    </xf>
    <xf numFmtId="0" fontId="5" fillId="0" borderId="0" xfId="6" applyFont="1"/>
    <xf numFmtId="0" fontId="17" fillId="0" borderId="0" xfId="6" applyFont="1" applyAlignment="1">
      <alignment vertical="center"/>
    </xf>
    <xf numFmtId="0" fontId="25" fillId="0" borderId="0" xfId="6" applyFont="1" applyAlignment="1">
      <alignment vertical="center"/>
    </xf>
    <xf numFmtId="0" fontId="17" fillId="0" borderId="0" xfId="6" applyFont="1"/>
    <xf numFmtId="0" fontId="13" fillId="0" borderId="28" xfId="6" applyFont="1" applyBorder="1" applyAlignment="1">
      <alignment horizontal="center" vertical="center" shrinkToFit="1"/>
    </xf>
    <xf numFmtId="0" fontId="13" fillId="0" borderId="19" xfId="6" applyFont="1" applyBorder="1" applyAlignment="1">
      <alignment horizontal="left" vertical="center"/>
    </xf>
    <xf numFmtId="0" fontId="13" fillId="0" borderId="22" xfId="6" applyFont="1" applyBorder="1" applyAlignment="1">
      <alignment horizontal="left" vertical="center"/>
    </xf>
    <xf numFmtId="0" fontId="13" fillId="0" borderId="27" xfId="6" applyFont="1" applyBorder="1" applyAlignment="1">
      <alignment horizontal="left" vertical="center"/>
    </xf>
    <xf numFmtId="0" fontId="13" fillId="0" borderId="0" xfId="6" applyFont="1" applyBorder="1" applyAlignment="1">
      <alignment horizontal="left" vertical="center" wrapText="1"/>
    </xf>
    <xf numFmtId="0" fontId="13" fillId="0" borderId="0" xfId="6" applyFont="1" applyAlignment="1">
      <alignment horizontal="left" vertical="center" wrapText="1"/>
    </xf>
    <xf numFmtId="0" fontId="5" fillId="0" borderId="22" xfId="6" applyFont="1" applyBorder="1"/>
    <xf numFmtId="0" fontId="13" fillId="0" borderId="27" xfId="6" applyFont="1" applyBorder="1" applyAlignment="1">
      <alignment horizontal="left" vertical="center" wrapText="1"/>
    </xf>
    <xf numFmtId="0" fontId="26" fillId="0" borderId="19" xfId="1" applyFont="1" applyBorder="1">
      <alignment vertical="center"/>
    </xf>
    <xf numFmtId="0" fontId="26" fillId="0" borderId="22" xfId="1" applyFont="1" applyBorder="1">
      <alignment vertical="center"/>
    </xf>
    <xf numFmtId="0" fontId="26" fillId="0" borderId="27" xfId="1" applyFont="1" applyBorder="1">
      <alignment vertical="center"/>
    </xf>
    <xf numFmtId="0" fontId="13" fillId="0" borderId="0" xfId="6" applyFont="1" applyBorder="1" applyAlignment="1">
      <alignment horizontal="center" vertical="center" shrinkToFit="1"/>
    </xf>
    <xf numFmtId="0" fontId="13" fillId="0" borderId="0" xfId="6" applyFont="1" applyAlignment="1">
      <alignment horizontal="center" vertical="center" shrinkToFit="1"/>
    </xf>
    <xf numFmtId="0" fontId="5" fillId="0" borderId="0" xfId="5" applyFont="1"/>
    <xf numFmtId="0" fontId="25" fillId="0" borderId="0" xfId="2" applyFont="1" applyAlignment="1">
      <alignment horizontal="left" vertical="center" shrinkToFit="1"/>
    </xf>
    <xf numFmtId="0" fontId="5" fillId="0" borderId="0" xfId="2" applyFont="1"/>
    <xf numFmtId="0" fontId="2" fillId="0" borderId="31" xfId="1" applyBorder="1" applyAlignment="1">
      <alignment horizontal="center" vertical="center"/>
    </xf>
    <xf numFmtId="0" fontId="2" fillId="0" borderId="21" xfId="1" applyBorder="1" applyAlignment="1">
      <alignment horizontal="center" vertical="center"/>
    </xf>
    <xf numFmtId="0" fontId="24" fillId="7" borderId="34" xfId="5" applyFont="1" applyFill="1" applyBorder="1" applyAlignment="1">
      <alignment horizontal="center" vertical="center" wrapText="1" shrinkToFit="1" readingOrder="1"/>
    </xf>
    <xf numFmtId="0" fontId="2" fillId="0" borderId="37" xfId="1" applyBorder="1" applyAlignment="1">
      <alignment horizontal="center" vertical="center"/>
    </xf>
    <xf numFmtId="0" fontId="25" fillId="7" borderId="37" xfId="1" applyFont="1" applyFill="1" applyBorder="1" applyAlignment="1">
      <alignment horizontal="center" vertical="center"/>
    </xf>
    <xf numFmtId="0" fontId="25" fillId="7" borderId="40" xfId="1" applyFont="1" applyFill="1" applyBorder="1" applyAlignment="1">
      <alignment horizontal="center" vertical="center"/>
    </xf>
    <xf numFmtId="0" fontId="17" fillId="0" borderId="41" xfId="2" applyFont="1" applyBorder="1" applyAlignment="1">
      <alignment horizontal="center" shrinkToFit="1"/>
    </xf>
    <xf numFmtId="0" fontId="5" fillId="0" borderId="30" xfId="1" applyFont="1" applyBorder="1" applyAlignment="1">
      <alignment vertical="center" shrinkToFit="1"/>
    </xf>
    <xf numFmtId="0" fontId="5" fillId="0" borderId="42" xfId="1" applyFont="1" applyBorder="1" applyAlignment="1">
      <alignment vertical="center" shrinkToFit="1"/>
    </xf>
    <xf numFmtId="38" fontId="5" fillId="0" borderId="42" xfId="1" applyNumberFormat="1" applyFont="1" applyBorder="1" applyAlignment="1">
      <alignment vertical="center" shrinkToFit="1"/>
    </xf>
    <xf numFmtId="38" fontId="5" fillId="3" borderId="42" xfId="3" applyFont="1" applyFill="1" applyBorder="1" applyAlignment="1">
      <alignment vertical="center"/>
    </xf>
    <xf numFmtId="0" fontId="5" fillId="3" borderId="45" xfId="1" applyFont="1" applyFill="1" applyBorder="1">
      <alignment vertical="center"/>
    </xf>
    <xf numFmtId="0" fontId="5" fillId="3" borderId="42" xfId="1" applyFont="1" applyFill="1" applyBorder="1">
      <alignment vertical="center"/>
    </xf>
    <xf numFmtId="0" fontId="5" fillId="3" borderId="46" xfId="1" applyFont="1" applyFill="1" applyBorder="1">
      <alignment vertical="center"/>
    </xf>
    <xf numFmtId="0" fontId="17" fillId="0" borderId="47" xfId="2" applyFont="1" applyBorder="1" applyAlignment="1">
      <alignment horizontal="center" shrinkToFit="1"/>
    </xf>
    <xf numFmtId="0" fontId="5" fillId="0" borderId="23" xfId="1" applyFont="1" applyBorder="1" applyAlignment="1">
      <alignment vertical="center" shrinkToFit="1"/>
    </xf>
    <xf numFmtId="38" fontId="5" fillId="3" borderId="23" xfId="3" applyFont="1" applyFill="1" applyBorder="1" applyAlignment="1">
      <alignment vertical="center"/>
    </xf>
    <xf numFmtId="0" fontId="5" fillId="3" borderId="50" xfId="1" applyFont="1" applyFill="1" applyBorder="1">
      <alignment vertical="center"/>
    </xf>
    <xf numFmtId="0" fontId="5" fillId="3" borderId="23" xfId="1" applyFont="1" applyFill="1" applyBorder="1">
      <alignment vertical="center"/>
    </xf>
    <xf numFmtId="0" fontId="5" fillId="3" borderId="51" xfId="1" applyFont="1" applyFill="1" applyBorder="1">
      <alignment vertical="center"/>
    </xf>
    <xf numFmtId="0" fontId="17" fillId="0" borderId="52" xfId="2" applyFont="1" applyBorder="1" applyAlignment="1">
      <alignment horizontal="center" shrinkToFit="1"/>
    </xf>
    <xf numFmtId="0" fontId="5" fillId="0" borderId="37" xfId="1" applyFont="1" applyBorder="1" applyAlignment="1">
      <alignment vertical="center" shrinkToFit="1"/>
    </xf>
    <xf numFmtId="0" fontId="5" fillId="0" borderId="53" xfId="1" applyFont="1" applyBorder="1" applyAlignment="1">
      <alignment vertical="center" shrinkToFit="1"/>
    </xf>
    <xf numFmtId="38" fontId="5" fillId="3" borderId="53" xfId="3" applyFont="1" applyFill="1" applyBorder="1" applyAlignment="1">
      <alignment vertical="center"/>
    </xf>
    <xf numFmtId="0" fontId="5" fillId="3" borderId="54" xfId="1" applyFont="1" applyFill="1" applyBorder="1">
      <alignment vertical="center"/>
    </xf>
    <xf numFmtId="0" fontId="5" fillId="3" borderId="55" xfId="1" applyFont="1" applyFill="1" applyBorder="1">
      <alignment vertical="center"/>
    </xf>
    <xf numFmtId="0" fontId="5" fillId="3" borderId="56" xfId="1" applyFont="1" applyFill="1" applyBorder="1">
      <alignment vertical="center"/>
    </xf>
    <xf numFmtId="38" fontId="5" fillId="3" borderId="30" xfId="3" applyFont="1" applyFill="1" applyBorder="1" applyAlignment="1">
      <alignment vertical="center"/>
    </xf>
    <xf numFmtId="38" fontId="5" fillId="3" borderId="59" xfId="3" applyFont="1" applyFill="1" applyBorder="1" applyAlignment="1">
      <alignment vertical="center"/>
    </xf>
    <xf numFmtId="38" fontId="5" fillId="3" borderId="37" xfId="3" applyFont="1" applyFill="1" applyBorder="1" applyAlignment="1">
      <alignment vertical="center"/>
    </xf>
    <xf numFmtId="38" fontId="5" fillId="3" borderId="40" xfId="3" applyFont="1" applyFill="1" applyBorder="1" applyAlignment="1">
      <alignment vertical="center"/>
    </xf>
    <xf numFmtId="38" fontId="5" fillId="3" borderId="55" xfId="3" applyFont="1" applyFill="1" applyBorder="1" applyAlignment="1">
      <alignment vertical="center"/>
    </xf>
    <xf numFmtId="38" fontId="5" fillId="3" borderId="60" xfId="3" applyFont="1" applyFill="1" applyBorder="1" applyAlignment="1">
      <alignment vertical="center"/>
    </xf>
    <xf numFmtId="38" fontId="5" fillId="3" borderId="9" xfId="3" applyFont="1" applyFill="1" applyBorder="1" applyAlignment="1">
      <alignment vertical="center"/>
    </xf>
    <xf numFmtId="0" fontId="5" fillId="3" borderId="61" xfId="1" applyFont="1" applyFill="1" applyBorder="1">
      <alignment vertical="center"/>
    </xf>
    <xf numFmtId="0" fontId="5" fillId="3" borderId="64" xfId="1" applyFont="1" applyFill="1" applyBorder="1">
      <alignment vertical="center"/>
    </xf>
    <xf numFmtId="177" fontId="5" fillId="3" borderId="65" xfId="1" applyNumberFormat="1" applyFont="1" applyFill="1" applyBorder="1">
      <alignment vertical="center"/>
    </xf>
    <xf numFmtId="0" fontId="27" fillId="0" borderId="64" xfId="1" applyFont="1" applyBorder="1" applyAlignment="1">
      <alignment horizontal="center" vertical="center"/>
    </xf>
    <xf numFmtId="38" fontId="25" fillId="3" borderId="64" xfId="1" applyNumberFormat="1" applyFont="1" applyFill="1" applyBorder="1">
      <alignment vertical="center"/>
    </xf>
    <xf numFmtId="38" fontId="25" fillId="3" borderId="65" xfId="1" applyNumberFormat="1" applyFont="1" applyFill="1" applyBorder="1">
      <alignment vertical="center"/>
    </xf>
    <xf numFmtId="0" fontId="5" fillId="0" borderId="0" xfId="2" applyFont="1" applyAlignment="1">
      <alignment horizontal="left" vertical="center"/>
    </xf>
    <xf numFmtId="0" fontId="5" fillId="0" borderId="0" xfId="5" applyFont="1" applyAlignment="1">
      <alignment vertical="center" wrapText="1" shrinkToFit="1" readingOrder="1"/>
    </xf>
    <xf numFmtId="0" fontId="8" fillId="2" borderId="0" xfId="1" applyFont="1" applyFill="1" applyAlignment="1">
      <alignment horizontal="left" vertical="center"/>
    </xf>
    <xf numFmtId="0" fontId="6" fillId="0" borderId="0" xfId="1" applyFont="1" applyAlignment="1">
      <alignment horizontal="left" vertical="center"/>
    </xf>
    <xf numFmtId="0" fontId="2" fillId="0" borderId="37" xfId="1" applyBorder="1" applyAlignment="1">
      <alignment horizontal="center" vertical="center"/>
    </xf>
    <xf numFmtId="0" fontId="27" fillId="0" borderId="64" xfId="1" applyFont="1" applyBorder="1" applyAlignment="1">
      <alignment horizontal="center" vertical="center"/>
    </xf>
    <xf numFmtId="0" fontId="19" fillId="3" borderId="1" xfId="2" applyFont="1" applyFill="1" applyBorder="1" applyAlignment="1">
      <alignment vertical="center" wrapText="1"/>
    </xf>
    <xf numFmtId="0" fontId="19" fillId="3" borderId="67" xfId="2" applyFont="1" applyFill="1" applyBorder="1" applyAlignment="1">
      <alignment vertical="center" wrapText="1"/>
    </xf>
    <xf numFmtId="179" fontId="19" fillId="2" borderId="19" xfId="5" applyNumberFormat="1" applyFont="1" applyFill="1" applyBorder="1" applyAlignment="1">
      <alignment horizontal="left" vertical="center"/>
    </xf>
    <xf numFmtId="179" fontId="19" fillId="2" borderId="20" xfId="5" applyNumberFormat="1" applyFont="1" applyFill="1" applyBorder="1" applyAlignment="1">
      <alignment horizontal="left" vertical="center"/>
    </xf>
    <xf numFmtId="38" fontId="5" fillId="2" borderId="19" xfId="3" applyFont="1" applyFill="1" applyBorder="1" applyAlignment="1">
      <alignment horizontal="left" vertical="center"/>
    </xf>
    <xf numFmtId="38" fontId="5" fillId="2" borderId="22" xfId="3" applyFont="1" applyFill="1" applyBorder="1" applyAlignment="1">
      <alignment horizontal="left" vertical="center"/>
    </xf>
    <xf numFmtId="38" fontId="5" fillId="2" borderId="20" xfId="3" applyFont="1" applyFill="1" applyBorder="1" applyAlignment="1">
      <alignment horizontal="left" vertical="center"/>
    </xf>
    <xf numFmtId="0" fontId="6" fillId="0" borderId="0" xfId="1" applyFont="1" applyAlignment="1">
      <alignment horizontal="left" vertical="center"/>
    </xf>
    <xf numFmtId="0" fontId="3" fillId="0" borderId="0" xfId="1" applyFont="1" applyAlignment="1">
      <alignment horizontal="center" vertical="center"/>
    </xf>
    <xf numFmtId="0" fontId="10" fillId="0" borderId="0" xfId="1" applyFont="1" applyAlignment="1">
      <alignment vertical="center" wrapText="1"/>
    </xf>
    <xf numFmtId="0" fontId="13" fillId="0" borderId="0" xfId="1" applyFont="1" applyAlignment="1">
      <alignment vertical="center" wrapText="1"/>
    </xf>
    <xf numFmtId="176" fontId="21" fillId="6" borderId="12" xfId="2" applyNumberFormat="1" applyFont="1" applyFill="1" applyBorder="1" applyAlignment="1">
      <alignment horizontal="center" vertical="justify"/>
    </xf>
    <xf numFmtId="176" fontId="21" fillId="6" borderId="0" xfId="2" applyNumberFormat="1" applyFont="1" applyFill="1" applyBorder="1" applyAlignment="1">
      <alignment horizontal="center" vertical="justify"/>
    </xf>
    <xf numFmtId="0" fontId="15" fillId="7" borderId="13" xfId="1" applyFont="1" applyFill="1" applyBorder="1" applyAlignment="1">
      <alignment horizontal="center" vertical="center" shrinkToFit="1"/>
    </xf>
    <xf numFmtId="0" fontId="15" fillId="7" borderId="14" xfId="1" applyFont="1" applyFill="1" applyBorder="1" applyAlignment="1">
      <alignment horizontal="center" vertical="center" shrinkToFit="1"/>
    </xf>
    <xf numFmtId="0" fontId="15" fillId="7" borderId="15" xfId="1" applyFont="1" applyFill="1" applyBorder="1" applyAlignment="1">
      <alignment horizontal="center" vertical="center" shrinkToFit="1"/>
    </xf>
    <xf numFmtId="179" fontId="22" fillId="0" borderId="19" xfId="5" applyNumberFormat="1" applyFont="1" applyBorder="1" applyAlignment="1">
      <alignment horizontal="center" vertical="center"/>
    </xf>
    <xf numFmtId="179" fontId="22" fillId="0" borderId="20" xfId="5" applyNumberFormat="1" applyFont="1" applyBorder="1" applyAlignment="1">
      <alignment horizontal="center" vertical="center"/>
    </xf>
    <xf numFmtId="0" fontId="25" fillId="0" borderId="19" xfId="1" applyFont="1" applyBorder="1" applyAlignment="1">
      <alignment horizontal="left" vertical="center"/>
    </xf>
    <xf numFmtId="0" fontId="25" fillId="0" borderId="22" xfId="1" applyFont="1" applyBorder="1" applyAlignment="1">
      <alignment horizontal="left" vertical="center"/>
    </xf>
    <xf numFmtId="0" fontId="5" fillId="0" borderId="43" xfId="1" applyFont="1" applyBorder="1" applyAlignment="1">
      <alignment horizontal="center" vertical="center" shrinkToFit="1"/>
    </xf>
    <xf numFmtId="0" fontId="5" fillId="0" borderId="44" xfId="1" applyFont="1" applyBorder="1" applyAlignment="1">
      <alignment horizontal="center" vertical="center" shrinkToFit="1"/>
    </xf>
    <xf numFmtId="179" fontId="19" fillId="2" borderId="1" xfId="5" applyNumberFormat="1" applyFont="1" applyFill="1" applyBorder="1" applyAlignment="1">
      <alignment horizontal="left" vertical="center"/>
    </xf>
    <xf numFmtId="179" fontId="19" fillId="2" borderId="24" xfId="5" applyNumberFormat="1" applyFont="1" applyFill="1" applyBorder="1" applyAlignment="1">
      <alignment horizontal="left" vertical="center"/>
    </xf>
    <xf numFmtId="38" fontId="5" fillId="2" borderId="1" xfId="3" applyFont="1" applyFill="1" applyBorder="1" applyAlignment="1">
      <alignment horizontal="left" vertical="center"/>
    </xf>
    <xf numFmtId="38" fontId="5" fillId="2" borderId="4" xfId="3" applyFont="1" applyFill="1" applyBorder="1" applyAlignment="1">
      <alignment horizontal="left" vertical="center"/>
    </xf>
    <xf numFmtId="38" fontId="5" fillId="2" borderId="24" xfId="3" applyFont="1" applyFill="1" applyBorder="1" applyAlignment="1">
      <alignment horizontal="left" vertical="center"/>
    </xf>
    <xf numFmtId="176" fontId="21" fillId="6" borderId="25" xfId="2" applyNumberFormat="1" applyFont="1" applyFill="1" applyBorder="1" applyAlignment="1">
      <alignment horizontal="center" vertical="justify"/>
    </xf>
    <xf numFmtId="176" fontId="21" fillId="6" borderId="26" xfId="2" applyNumberFormat="1" applyFont="1" applyFill="1" applyBorder="1" applyAlignment="1">
      <alignment horizontal="center" vertical="justify"/>
    </xf>
    <xf numFmtId="179" fontId="24" fillId="0" borderId="17" xfId="5" applyNumberFormat="1" applyFont="1" applyBorder="1" applyAlignment="1">
      <alignment horizontal="center" vertical="center"/>
    </xf>
    <xf numFmtId="179" fontId="24" fillId="0" borderId="18" xfId="5" applyNumberFormat="1" applyFont="1" applyBorder="1" applyAlignment="1">
      <alignment horizontal="center" vertical="center"/>
    </xf>
    <xf numFmtId="0" fontId="5" fillId="7" borderId="22" xfId="1" applyFont="1" applyFill="1" applyBorder="1">
      <alignment vertical="center"/>
    </xf>
    <xf numFmtId="0" fontId="5" fillId="7" borderId="20" xfId="1" applyFont="1" applyFill="1" applyBorder="1">
      <alignment vertical="center"/>
    </xf>
    <xf numFmtId="179" fontId="24" fillId="0" borderId="29" xfId="5" applyNumberFormat="1" applyFont="1" applyBorder="1" applyAlignment="1">
      <alignment horizontal="center" vertical="center"/>
    </xf>
    <xf numFmtId="0" fontId="2" fillId="0" borderId="30" xfId="1" applyBorder="1" applyAlignment="1">
      <alignment horizontal="center" vertical="center"/>
    </xf>
    <xf numFmtId="179" fontId="24" fillId="0" borderId="33" xfId="5" applyNumberFormat="1" applyFont="1" applyBorder="1" applyAlignment="1">
      <alignment horizontal="center" vertical="center"/>
    </xf>
    <xf numFmtId="0" fontId="2" fillId="0" borderId="23" xfId="1" applyBorder="1" applyAlignment="1">
      <alignment horizontal="center" vertical="center"/>
    </xf>
    <xf numFmtId="0" fontId="2" fillId="0" borderId="36" xfId="1" applyBorder="1" applyAlignment="1">
      <alignment horizontal="center" vertical="center"/>
    </xf>
    <xf numFmtId="0" fontId="2" fillId="0" borderId="37" xfId="1" applyBorder="1" applyAlignment="1">
      <alignment horizontal="center" vertical="center"/>
    </xf>
    <xf numFmtId="0" fontId="24" fillId="7" borderId="31" xfId="5" applyFont="1" applyFill="1" applyBorder="1" applyAlignment="1">
      <alignment horizontal="center" vertical="center" wrapText="1" shrinkToFit="1" readingOrder="1"/>
    </xf>
    <xf numFmtId="0" fontId="24" fillId="7" borderId="32" xfId="5" applyFont="1" applyFill="1" applyBorder="1" applyAlignment="1">
      <alignment horizontal="center" vertical="center" wrapText="1" shrinkToFit="1" readingOrder="1"/>
    </xf>
    <xf numFmtId="0" fontId="24" fillId="7" borderId="19" xfId="5" applyFont="1" applyFill="1" applyBorder="1" applyAlignment="1">
      <alignment horizontal="center" vertical="center" wrapText="1" shrinkToFit="1" readingOrder="1"/>
    </xf>
    <xf numFmtId="0" fontId="24" fillId="7" borderId="20" xfId="5" applyFont="1" applyFill="1" applyBorder="1" applyAlignment="1">
      <alignment horizontal="center" vertical="center" wrapText="1" shrinkToFit="1" readingOrder="1"/>
    </xf>
    <xf numFmtId="0" fontId="24" fillId="7" borderId="35" xfId="5" applyFont="1" applyFill="1" applyBorder="1" applyAlignment="1">
      <alignment horizontal="center" vertical="center" wrapText="1" shrinkToFit="1" readingOrder="1"/>
    </xf>
    <xf numFmtId="0" fontId="25" fillId="7" borderId="38" xfId="1" applyFont="1" applyFill="1" applyBorder="1" applyAlignment="1">
      <alignment horizontal="center" vertical="center"/>
    </xf>
    <xf numFmtId="0" fontId="25" fillId="7" borderId="39" xfId="1" applyFont="1" applyFill="1" applyBorder="1" applyAlignment="1">
      <alignment horizontal="center" vertical="center"/>
    </xf>
    <xf numFmtId="38" fontId="5" fillId="3" borderId="19" xfId="3" applyFont="1" applyFill="1" applyBorder="1" applyAlignment="1">
      <alignment horizontal="right" vertical="center"/>
    </xf>
    <xf numFmtId="38" fontId="5" fillId="3" borderId="20" xfId="3" applyFont="1" applyFill="1" applyBorder="1" applyAlignment="1">
      <alignment horizontal="right" vertical="center"/>
    </xf>
    <xf numFmtId="38" fontId="5" fillId="3" borderId="48" xfId="3" applyFont="1" applyFill="1" applyBorder="1" applyAlignment="1">
      <alignment horizontal="center" vertical="center"/>
    </xf>
    <xf numFmtId="38" fontId="5" fillId="3" borderId="49" xfId="3" applyFont="1" applyFill="1" applyBorder="1" applyAlignment="1">
      <alignment horizontal="center" vertical="center"/>
    </xf>
    <xf numFmtId="38" fontId="5" fillId="3" borderId="57" xfId="3" applyFont="1" applyFill="1" applyBorder="1" applyAlignment="1">
      <alignment horizontal="right" vertical="center"/>
    </xf>
    <xf numFmtId="38" fontId="5" fillId="3" borderId="58" xfId="3" applyFont="1" applyFill="1" applyBorder="1" applyAlignment="1">
      <alignment horizontal="right" vertical="center"/>
    </xf>
    <xf numFmtId="38" fontId="5" fillId="3" borderId="38" xfId="3" applyFont="1" applyFill="1" applyBorder="1" applyAlignment="1">
      <alignment horizontal="right" vertical="center"/>
    </xf>
    <xf numFmtId="38" fontId="5" fillId="3" borderId="39" xfId="3" applyFont="1" applyFill="1" applyBorder="1" applyAlignment="1">
      <alignment horizontal="right" vertical="center"/>
    </xf>
    <xf numFmtId="38" fontId="5" fillId="3" borderId="62" xfId="3" applyFont="1" applyFill="1" applyBorder="1" applyAlignment="1">
      <alignment horizontal="right" vertical="center"/>
    </xf>
    <xf numFmtId="38" fontId="5" fillId="3" borderId="63" xfId="3" applyFont="1" applyFill="1" applyBorder="1" applyAlignment="1">
      <alignment horizontal="right" vertical="center"/>
    </xf>
    <xf numFmtId="0" fontId="24" fillId="0" borderId="66" xfId="5" applyFont="1" applyBorder="1" applyAlignment="1">
      <alignment horizontal="center" vertical="center" shrinkToFit="1"/>
    </xf>
    <xf numFmtId="0" fontId="27" fillId="0" borderId="64" xfId="1" applyFont="1" applyBorder="1" applyAlignment="1">
      <alignment horizontal="center" vertical="center"/>
    </xf>
    <xf numFmtId="38" fontId="25" fillId="3" borderId="62" xfId="3" applyFont="1" applyFill="1" applyBorder="1" applyAlignment="1">
      <alignment horizontal="right" vertical="center"/>
    </xf>
    <xf numFmtId="38" fontId="25" fillId="3" borderId="63" xfId="3" applyFont="1" applyFill="1" applyBorder="1" applyAlignment="1">
      <alignment horizontal="right" vertical="center"/>
    </xf>
    <xf numFmtId="0" fontId="28" fillId="2" borderId="5" xfId="2" applyFont="1" applyFill="1" applyBorder="1" applyAlignment="1">
      <alignment horizontal="left" vertical="center" wrapText="1"/>
    </xf>
  </cellXfs>
  <cellStyles count="7">
    <cellStyle name="桁区切り 2" xfId="3"/>
    <cellStyle name="桁区切り 2 2" xfId="4"/>
    <cellStyle name="標準" xfId="0" builtinId="0"/>
    <cellStyle name="標準 2 2" xfId="1"/>
    <cellStyle name="標準 3 2" xfId="5"/>
    <cellStyle name="標準 8" xfId="2"/>
    <cellStyle name="標準_出納帳2006122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l69002351a\G\41%20&#23455;&#26045;&#29366;&#27841;\&#20196;&#21644;&#20803;&#24180;&#24230;&#23455;&#26045;&#29366;&#27841;\02%20&#23455;&#26045;&#29366;&#27841;&#20844;&#34920;&#36039;&#26009;\&#65301;&#12288;&#21332;&#23450;&#27963;&#21205;&#12398;&#21205;&#215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79;&#38598;&#33853;&#21332;&#23450;&#65288;&#22269;&#12398;&#26360;&#24335;&#6528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6786;&#26519;&#35506;&#65295;&#36786;&#26989;&#22996;&#21729;&#20250;/&#36786;&#26449;&#25972;&#20633;&#20418;/&#9679;%20&#26862;&#26519;&#38306;&#20418;/&#9671;&#26862;&#26519;&#27700;&#29987;&#65411;&#65438;&#65392;&#65408;/26&#20013;&#23665;&#38291;&#30452;&#25173;/&#20013;&#23665;&#38291;&#12288;&#27096;&#24335;/&#9632;&#65298;&#12288;&#38598;&#33853;&#21332;&#23450;&#65288;&#22269;&#12398;&#26360;&#24335;&#65289;.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 "/>
      <sheetName val="【選択肢】"/>
      <sheetName val="金銭出納簿（今年度）（参考）"/>
      <sheetName val="金銭出納簿（前年度）（参考） "/>
      <sheetName val="実施状況報告（様式2）"/>
    </sheetNames>
    <sheetDataSet>
      <sheetData sheetId="0">
        <row r="5">
          <cell r="D5" t="str">
            <v>あいうえお集落協定</v>
          </cell>
        </row>
      </sheetData>
      <sheetData sheetId="1"/>
      <sheetData sheetId="2">
        <row r="2">
          <cell r="A2" t="str">
            <v>田</v>
          </cell>
          <cell r="B2" t="str">
            <v>畑</v>
          </cell>
          <cell r="C2" t="str">
            <v>草地</v>
          </cell>
          <cell r="D2" t="str">
            <v>採草放牧地</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 "/>
      <sheetName val="【選択肢】"/>
      <sheetName val="金銭出納簿（今年度）（参考）"/>
      <sheetName val="金銭出納簿（前年度）（参考） "/>
      <sheetName val="実施状況報告（様式2）"/>
    </sheetNames>
    <sheetDataSet>
      <sheetData sheetId="0"/>
      <sheetData sheetId="1"/>
      <sheetData sheetId="2">
        <row r="2">
          <cell r="A2" t="str">
            <v>田</v>
          </cell>
          <cell r="B2" t="str">
            <v>畑</v>
          </cell>
          <cell r="C2" t="str">
            <v>草地</v>
          </cell>
          <cell r="D2" t="str">
            <v>採草放牧地</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5"/>
  <sheetViews>
    <sheetView showZeros="0" tabSelected="1" view="pageBreakPreview" topLeftCell="A30" zoomScaleNormal="100" zoomScaleSheetLayoutView="100" workbookViewId="0">
      <selection activeCell="H47" sqref="H47"/>
    </sheetView>
  </sheetViews>
  <sheetFormatPr defaultColWidth="9" defaultRowHeight="16.2" x14ac:dyDescent="0.45"/>
  <cols>
    <col min="1" max="1" width="1.19921875" style="18" customWidth="1"/>
    <col min="2" max="2" width="16.3984375" style="18" customWidth="1"/>
    <col min="3" max="3" width="20.5" style="18" customWidth="1"/>
    <col min="4" max="4" width="6.59765625" style="18" hidden="1" customWidth="1"/>
    <col min="5" max="5" width="28.5" style="18" customWidth="1"/>
    <col min="6" max="6" width="6.09765625" style="18" customWidth="1"/>
    <col min="7" max="12" width="20.5" style="18" customWidth="1"/>
    <col min="13" max="13" width="10.8984375" style="18" customWidth="1"/>
    <col min="14" max="23" width="2.8984375" style="18" customWidth="1"/>
    <col min="24" max="16384" width="9" style="18"/>
  </cols>
  <sheetData>
    <row r="1" spans="2:14" s="3" customFormat="1" ht="17.25" customHeight="1" x14ac:dyDescent="0.55000000000000004">
      <c r="B1" s="1"/>
      <c r="C1" s="2"/>
      <c r="D1" s="2"/>
      <c r="E1" s="2"/>
      <c r="F1" s="2"/>
      <c r="G1" s="2"/>
      <c r="H1" s="2"/>
      <c r="K1" s="4"/>
    </row>
    <row r="2" spans="2:14" s="3" customFormat="1" ht="17.25" customHeight="1" x14ac:dyDescent="0.55000000000000004">
      <c r="B2" s="1"/>
      <c r="C2" s="2"/>
      <c r="D2" s="2"/>
      <c r="E2" s="2"/>
      <c r="F2" s="2"/>
      <c r="G2" s="2"/>
      <c r="H2" s="2"/>
      <c r="K2" s="4"/>
    </row>
    <row r="3" spans="2:14" s="3" customFormat="1" ht="17.25" customHeight="1" x14ac:dyDescent="0.45">
      <c r="B3" s="1"/>
      <c r="C3" s="5"/>
      <c r="D3" s="6"/>
      <c r="E3" s="6"/>
      <c r="F3" s="6"/>
      <c r="G3" s="7"/>
      <c r="H3" s="141" t="s">
        <v>0</v>
      </c>
      <c r="I3" s="141"/>
      <c r="J3" s="141"/>
      <c r="K3" s="4"/>
    </row>
    <row r="4" spans="2:14" s="3" customFormat="1" ht="18.75" customHeight="1" x14ac:dyDescent="0.45">
      <c r="C4" s="6"/>
      <c r="D4" s="6"/>
      <c r="E4" s="6"/>
      <c r="F4" s="6"/>
      <c r="G4" s="142" t="s">
        <v>1</v>
      </c>
      <c r="H4" s="142"/>
      <c r="I4" s="142"/>
      <c r="K4" s="4" t="s">
        <v>2</v>
      </c>
      <c r="L4" s="130"/>
    </row>
    <row r="5" spans="2:14" s="3" customFormat="1" ht="18.75" customHeight="1" x14ac:dyDescent="0.45">
      <c r="B5" s="8" t="s">
        <v>3</v>
      </c>
      <c r="C5" s="6"/>
      <c r="D5" s="6"/>
      <c r="E5" s="6"/>
      <c r="F5" s="6"/>
      <c r="G5" s="9"/>
      <c r="H5" s="9"/>
      <c r="K5" s="4"/>
      <c r="L5" s="10"/>
    </row>
    <row r="6" spans="2:14" s="3" customFormat="1" ht="27" customHeight="1" x14ac:dyDescent="0.45">
      <c r="B6" s="143" t="s">
        <v>4</v>
      </c>
      <c r="C6" s="143"/>
      <c r="D6" s="143"/>
      <c r="E6" s="143"/>
      <c r="F6" s="143"/>
      <c r="G6" s="143"/>
      <c r="H6" s="143"/>
      <c r="I6" s="143"/>
      <c r="J6" s="143"/>
      <c r="K6" s="143"/>
      <c r="L6" s="143"/>
      <c r="M6" s="143"/>
      <c r="N6" s="143"/>
    </row>
    <row r="7" spans="2:14" s="3" customFormat="1" ht="32.4" customHeight="1" x14ac:dyDescent="0.45">
      <c r="B7" s="143" t="s">
        <v>5</v>
      </c>
      <c r="C7" s="143"/>
      <c r="D7" s="143"/>
      <c r="E7" s="143"/>
      <c r="F7" s="143"/>
      <c r="G7" s="143"/>
      <c r="H7" s="143"/>
      <c r="I7" s="143"/>
      <c r="J7" s="143"/>
      <c r="K7" s="143"/>
      <c r="L7" s="143"/>
      <c r="M7" s="143"/>
      <c r="N7" s="143"/>
    </row>
    <row r="8" spans="2:14" s="3" customFormat="1" ht="28.5" customHeight="1" x14ac:dyDescent="0.45">
      <c r="B8" s="144" t="s">
        <v>6</v>
      </c>
      <c r="C8" s="144"/>
      <c r="D8" s="144"/>
      <c r="E8" s="144"/>
      <c r="F8" s="144"/>
      <c r="G8" s="144"/>
      <c r="H8" s="144"/>
      <c r="I8" s="144"/>
      <c r="J8" s="144"/>
      <c r="K8" s="144"/>
      <c r="L8" s="144"/>
      <c r="M8" s="144"/>
      <c r="N8" s="144"/>
    </row>
    <row r="9" spans="2:14" ht="23.4" customHeight="1" x14ac:dyDescent="0.45">
      <c r="B9" s="11" t="s">
        <v>7</v>
      </c>
      <c r="C9" s="11" t="s">
        <v>8</v>
      </c>
      <c r="D9" s="11" t="s">
        <v>9</v>
      </c>
      <c r="E9" s="12" t="s">
        <v>10</v>
      </c>
      <c r="F9" s="13" t="s">
        <v>11</v>
      </c>
      <c r="G9" s="14" t="s">
        <v>12</v>
      </c>
      <c r="H9" s="15" t="s">
        <v>13</v>
      </c>
      <c r="I9" s="15" t="s">
        <v>14</v>
      </c>
      <c r="J9" s="11" t="s">
        <v>15</v>
      </c>
      <c r="K9" s="11" t="s">
        <v>16</v>
      </c>
      <c r="L9" s="16" t="s">
        <v>17</v>
      </c>
      <c r="M9" s="17" t="s">
        <v>18</v>
      </c>
    </row>
    <row r="10" spans="2:14" ht="17.399999999999999" x14ac:dyDescent="0.45">
      <c r="B10" s="19"/>
      <c r="C10" s="20"/>
      <c r="D10" s="134">
        <f>MONTH(金銭出納簿!$B10)</f>
        <v>1</v>
      </c>
      <c r="E10" s="21"/>
      <c r="F10" s="22"/>
      <c r="G10" s="23"/>
      <c r="H10" s="24"/>
      <c r="I10" s="25">
        <f>G10-H10</f>
        <v>0</v>
      </c>
      <c r="J10" s="26"/>
      <c r="K10" s="27"/>
      <c r="L10" s="28"/>
      <c r="M10" s="29"/>
    </row>
    <row r="11" spans="2:14" ht="17.399999999999999" x14ac:dyDescent="0.45">
      <c r="B11" s="19"/>
      <c r="C11" s="20"/>
      <c r="D11" s="134">
        <f>MONTH(金銭出納簿!$B11)</f>
        <v>1</v>
      </c>
      <c r="E11" s="21"/>
      <c r="F11" s="30"/>
      <c r="G11" s="23"/>
      <c r="H11" s="24"/>
      <c r="I11" s="25">
        <f>I10+$G11-$H11</f>
        <v>0</v>
      </c>
      <c r="J11" s="26"/>
      <c r="K11" s="27"/>
      <c r="L11" s="28"/>
      <c r="M11" s="29"/>
    </row>
    <row r="12" spans="2:14" ht="17.399999999999999" x14ac:dyDescent="0.45">
      <c r="B12" s="31"/>
      <c r="C12" s="20"/>
      <c r="D12" s="134">
        <f>MONTH(金銭出納簿!$B12)</f>
        <v>1</v>
      </c>
      <c r="E12" s="21"/>
      <c r="F12" s="32"/>
      <c r="G12" s="23"/>
      <c r="H12" s="24"/>
      <c r="I12" s="25">
        <f t="shared" ref="I12:I41" si="0">I11+$G12-$H12</f>
        <v>0</v>
      </c>
      <c r="J12" s="26"/>
      <c r="K12" s="27"/>
      <c r="L12" s="28"/>
      <c r="M12" s="29"/>
    </row>
    <row r="13" spans="2:14" ht="17.399999999999999" x14ac:dyDescent="0.45">
      <c r="B13" s="19"/>
      <c r="C13" s="20"/>
      <c r="D13" s="134">
        <f>MONTH(金銭出納簿!$B13)</f>
        <v>1</v>
      </c>
      <c r="E13" s="21"/>
      <c r="F13" s="30"/>
      <c r="G13" s="23"/>
      <c r="H13" s="24"/>
      <c r="I13" s="25">
        <f t="shared" si="0"/>
        <v>0</v>
      </c>
      <c r="J13" s="26"/>
      <c r="K13" s="27"/>
      <c r="L13" s="28"/>
      <c r="M13" s="29"/>
    </row>
    <row r="14" spans="2:14" ht="17.399999999999999" x14ac:dyDescent="0.45">
      <c r="B14" s="31"/>
      <c r="C14" s="20"/>
      <c r="D14" s="134">
        <f>MONTH(金銭出納簿!$B14)</f>
        <v>1</v>
      </c>
      <c r="E14" s="21"/>
      <c r="F14" s="30"/>
      <c r="G14" s="23"/>
      <c r="H14" s="24"/>
      <c r="I14" s="25">
        <f t="shared" si="0"/>
        <v>0</v>
      </c>
      <c r="J14" s="26"/>
      <c r="K14" s="27"/>
      <c r="L14" s="28"/>
      <c r="M14" s="29"/>
    </row>
    <row r="15" spans="2:14" ht="17.399999999999999" x14ac:dyDescent="0.45">
      <c r="B15" s="31"/>
      <c r="C15" s="20"/>
      <c r="D15" s="134">
        <f>MONTH(金銭出納簿!$B15)</f>
        <v>1</v>
      </c>
      <c r="E15" s="21"/>
      <c r="F15" s="30"/>
      <c r="G15" s="23"/>
      <c r="H15" s="24"/>
      <c r="I15" s="25">
        <f t="shared" si="0"/>
        <v>0</v>
      </c>
      <c r="J15" s="26"/>
      <c r="K15" s="27"/>
      <c r="L15" s="28"/>
      <c r="M15" s="29"/>
    </row>
    <row r="16" spans="2:14" ht="17.399999999999999" x14ac:dyDescent="0.45">
      <c r="B16" s="31"/>
      <c r="C16" s="20"/>
      <c r="D16" s="134">
        <f>MONTH(金銭出納簿!$B16)</f>
        <v>1</v>
      </c>
      <c r="E16" s="21"/>
      <c r="F16" s="33"/>
      <c r="G16" s="23"/>
      <c r="H16" s="24"/>
      <c r="I16" s="25">
        <f t="shared" si="0"/>
        <v>0</v>
      </c>
      <c r="J16" s="26"/>
      <c r="K16" s="27"/>
      <c r="L16" s="28"/>
      <c r="M16" s="29"/>
    </row>
    <row r="17" spans="2:13" ht="17.399999999999999" x14ac:dyDescent="0.45">
      <c r="B17" s="31"/>
      <c r="C17" s="20"/>
      <c r="D17" s="134">
        <f>MONTH(金銭出納簿!$B17)</f>
        <v>1</v>
      </c>
      <c r="E17" s="21"/>
      <c r="F17" s="30"/>
      <c r="G17" s="23"/>
      <c r="H17" s="24"/>
      <c r="I17" s="25">
        <f t="shared" si="0"/>
        <v>0</v>
      </c>
      <c r="J17" s="26"/>
      <c r="K17" s="27"/>
      <c r="L17" s="28"/>
      <c r="M17" s="29"/>
    </row>
    <row r="18" spans="2:13" ht="17.399999999999999" x14ac:dyDescent="0.45">
      <c r="B18" s="31"/>
      <c r="C18" s="20"/>
      <c r="D18" s="134">
        <f>MONTH(金銭出納簿!$B18)</f>
        <v>1</v>
      </c>
      <c r="E18" s="21"/>
      <c r="F18" s="30"/>
      <c r="G18" s="23"/>
      <c r="H18" s="24"/>
      <c r="I18" s="25">
        <f t="shared" si="0"/>
        <v>0</v>
      </c>
      <c r="J18" s="26"/>
      <c r="K18" s="27"/>
      <c r="L18" s="28"/>
      <c r="M18" s="29"/>
    </row>
    <row r="19" spans="2:13" ht="17.399999999999999" x14ac:dyDescent="0.45">
      <c r="B19" s="31"/>
      <c r="C19" s="20"/>
      <c r="D19" s="134">
        <f>MONTH(金銭出納簿!$B19)</f>
        <v>1</v>
      </c>
      <c r="E19" s="21"/>
      <c r="F19" s="30"/>
      <c r="G19" s="23"/>
      <c r="H19" s="24"/>
      <c r="I19" s="25">
        <f t="shared" si="0"/>
        <v>0</v>
      </c>
      <c r="J19" s="26"/>
      <c r="K19" s="27"/>
      <c r="L19" s="28"/>
      <c r="M19" s="29"/>
    </row>
    <row r="20" spans="2:13" ht="17.399999999999999" x14ac:dyDescent="0.45">
      <c r="B20" s="31"/>
      <c r="C20" s="20"/>
      <c r="D20" s="134">
        <f>MONTH(金銭出納簿!$B20)</f>
        <v>1</v>
      </c>
      <c r="E20" s="21"/>
      <c r="F20" s="30"/>
      <c r="G20" s="23"/>
      <c r="H20" s="24"/>
      <c r="I20" s="25">
        <f t="shared" si="0"/>
        <v>0</v>
      </c>
      <c r="J20" s="26"/>
      <c r="K20" s="27"/>
      <c r="L20" s="28"/>
      <c r="M20" s="29"/>
    </row>
    <row r="21" spans="2:13" ht="17.399999999999999" x14ac:dyDescent="0.45">
      <c r="B21" s="31"/>
      <c r="C21" s="20"/>
      <c r="D21" s="134">
        <f>MONTH(金銭出納簿!$B21)</f>
        <v>1</v>
      </c>
      <c r="E21" s="21"/>
      <c r="F21" s="30"/>
      <c r="G21" s="23"/>
      <c r="H21" s="24"/>
      <c r="I21" s="25">
        <f t="shared" si="0"/>
        <v>0</v>
      </c>
      <c r="J21" s="26"/>
      <c r="K21" s="27"/>
      <c r="L21" s="28"/>
      <c r="M21" s="29"/>
    </row>
    <row r="22" spans="2:13" ht="17.399999999999999" x14ac:dyDescent="0.45">
      <c r="B22" s="31"/>
      <c r="C22" s="20"/>
      <c r="D22" s="134">
        <f>MONTH(金銭出納簿!$B22)</f>
        <v>1</v>
      </c>
      <c r="E22" s="21"/>
      <c r="F22" s="30"/>
      <c r="G22" s="23"/>
      <c r="H22" s="24"/>
      <c r="I22" s="25">
        <f t="shared" si="0"/>
        <v>0</v>
      </c>
      <c r="J22" s="26"/>
      <c r="K22" s="27"/>
      <c r="L22" s="28"/>
      <c r="M22" s="29"/>
    </row>
    <row r="23" spans="2:13" ht="17.399999999999999" x14ac:dyDescent="0.45">
      <c r="B23" s="31"/>
      <c r="C23" s="20"/>
      <c r="D23" s="134">
        <f>MONTH(金銭出納簿!$B23)</f>
        <v>1</v>
      </c>
      <c r="E23" s="21"/>
      <c r="F23" s="30"/>
      <c r="G23" s="23"/>
      <c r="H23" s="24"/>
      <c r="I23" s="25">
        <f t="shared" si="0"/>
        <v>0</v>
      </c>
      <c r="J23" s="26"/>
      <c r="K23" s="27"/>
      <c r="L23" s="28"/>
      <c r="M23" s="29"/>
    </row>
    <row r="24" spans="2:13" ht="17.399999999999999" x14ac:dyDescent="0.45">
      <c r="B24" s="31"/>
      <c r="C24" s="20"/>
      <c r="D24" s="134">
        <f>MONTH(金銭出納簿!$B24)</f>
        <v>1</v>
      </c>
      <c r="E24" s="21"/>
      <c r="F24" s="30"/>
      <c r="G24" s="23"/>
      <c r="H24" s="24"/>
      <c r="I24" s="25">
        <f t="shared" si="0"/>
        <v>0</v>
      </c>
      <c r="J24" s="26"/>
      <c r="K24" s="27"/>
      <c r="L24" s="28"/>
      <c r="M24" s="29"/>
    </row>
    <row r="25" spans="2:13" ht="17.399999999999999" x14ac:dyDescent="0.45">
      <c r="B25" s="31"/>
      <c r="C25" s="20"/>
      <c r="D25" s="134">
        <f>MONTH(金銭出納簿!$B25)</f>
        <v>1</v>
      </c>
      <c r="E25" s="21"/>
      <c r="F25" s="30"/>
      <c r="G25" s="23"/>
      <c r="H25" s="24"/>
      <c r="I25" s="25">
        <f t="shared" si="0"/>
        <v>0</v>
      </c>
      <c r="J25" s="26"/>
      <c r="K25" s="27"/>
      <c r="L25" s="28"/>
      <c r="M25" s="29"/>
    </row>
    <row r="26" spans="2:13" ht="17.399999999999999" x14ac:dyDescent="0.45">
      <c r="B26" s="31"/>
      <c r="C26" s="20"/>
      <c r="D26" s="134">
        <f>MONTH(金銭出納簿!$B26)</f>
        <v>1</v>
      </c>
      <c r="E26" s="21"/>
      <c r="F26" s="30"/>
      <c r="G26" s="23"/>
      <c r="H26" s="24"/>
      <c r="I26" s="25">
        <f t="shared" si="0"/>
        <v>0</v>
      </c>
      <c r="J26" s="26"/>
      <c r="K26" s="27"/>
      <c r="L26" s="28"/>
      <c r="M26" s="29"/>
    </row>
    <row r="27" spans="2:13" ht="17.399999999999999" x14ac:dyDescent="0.45">
      <c r="B27" s="31"/>
      <c r="C27" s="20"/>
      <c r="D27" s="134">
        <f>MONTH(金銭出納簿!$B27)</f>
        <v>1</v>
      </c>
      <c r="E27" s="21"/>
      <c r="F27" s="30"/>
      <c r="G27" s="23"/>
      <c r="H27" s="24"/>
      <c r="I27" s="25">
        <f t="shared" si="0"/>
        <v>0</v>
      </c>
      <c r="J27" s="26"/>
      <c r="K27" s="27"/>
      <c r="L27" s="28"/>
      <c r="M27" s="29"/>
    </row>
    <row r="28" spans="2:13" ht="17.399999999999999" x14ac:dyDescent="0.45">
      <c r="B28" s="31"/>
      <c r="C28" s="20"/>
      <c r="D28" s="134">
        <f>MONTH(金銭出納簿!$B28)</f>
        <v>1</v>
      </c>
      <c r="E28" s="21"/>
      <c r="F28" s="22"/>
      <c r="G28" s="23"/>
      <c r="H28" s="24"/>
      <c r="I28" s="25">
        <f t="shared" si="0"/>
        <v>0</v>
      </c>
      <c r="J28" s="26"/>
      <c r="K28" s="27"/>
      <c r="L28" s="28"/>
      <c r="M28" s="29"/>
    </row>
    <row r="29" spans="2:13" ht="17.399999999999999" x14ac:dyDescent="0.45">
      <c r="B29" s="31"/>
      <c r="C29" s="20"/>
      <c r="D29" s="134">
        <f>MONTH(金銭出納簿!$B29)</f>
        <v>1</v>
      </c>
      <c r="E29" s="21"/>
      <c r="F29" s="30"/>
      <c r="G29" s="23"/>
      <c r="H29" s="24"/>
      <c r="I29" s="25">
        <f t="shared" si="0"/>
        <v>0</v>
      </c>
      <c r="J29" s="26"/>
      <c r="K29" s="27"/>
      <c r="L29" s="28"/>
      <c r="M29" s="29"/>
    </row>
    <row r="30" spans="2:13" ht="17.399999999999999" x14ac:dyDescent="0.45">
      <c r="B30" s="31"/>
      <c r="C30" s="20"/>
      <c r="D30" s="134">
        <f>MONTH(金銭出納簿!$B30)</f>
        <v>1</v>
      </c>
      <c r="E30" s="21"/>
      <c r="F30" s="32"/>
      <c r="G30" s="23"/>
      <c r="H30" s="24"/>
      <c r="I30" s="25">
        <f t="shared" si="0"/>
        <v>0</v>
      </c>
      <c r="J30" s="26"/>
      <c r="K30" s="27"/>
      <c r="L30" s="28"/>
      <c r="M30" s="29"/>
    </row>
    <row r="31" spans="2:13" ht="17.399999999999999" x14ac:dyDescent="0.45">
      <c r="B31" s="31"/>
      <c r="C31" s="20"/>
      <c r="D31" s="134">
        <f>MONTH(金銭出納簿!$B31)</f>
        <v>1</v>
      </c>
      <c r="E31" s="21"/>
      <c r="F31" s="30"/>
      <c r="G31" s="23"/>
      <c r="H31" s="24"/>
      <c r="I31" s="25">
        <f t="shared" si="0"/>
        <v>0</v>
      </c>
      <c r="J31" s="26"/>
      <c r="K31" s="27"/>
      <c r="L31" s="28"/>
      <c r="M31" s="29"/>
    </row>
    <row r="32" spans="2:13" ht="17.399999999999999" x14ac:dyDescent="0.45">
      <c r="B32" s="31"/>
      <c r="C32" s="20"/>
      <c r="D32" s="134">
        <f>MONTH(金銭出納簿!$B32)</f>
        <v>1</v>
      </c>
      <c r="E32" s="21"/>
      <c r="F32" s="30"/>
      <c r="G32" s="23"/>
      <c r="H32" s="24"/>
      <c r="I32" s="25">
        <f t="shared" si="0"/>
        <v>0</v>
      </c>
      <c r="J32" s="26"/>
      <c r="K32" s="27"/>
      <c r="L32" s="28"/>
      <c r="M32" s="29"/>
    </row>
    <row r="33" spans="2:13" ht="17.399999999999999" x14ac:dyDescent="0.45">
      <c r="B33" s="31"/>
      <c r="C33" s="20"/>
      <c r="D33" s="134">
        <f>MONTH(金銭出納簿!$B33)</f>
        <v>1</v>
      </c>
      <c r="E33" s="21"/>
      <c r="F33" s="30"/>
      <c r="G33" s="23"/>
      <c r="H33" s="24"/>
      <c r="I33" s="25">
        <f t="shared" si="0"/>
        <v>0</v>
      </c>
      <c r="J33" s="26"/>
      <c r="K33" s="27"/>
      <c r="L33" s="28"/>
      <c r="M33" s="29"/>
    </row>
    <row r="34" spans="2:13" ht="17.399999999999999" x14ac:dyDescent="0.45">
      <c r="B34" s="31"/>
      <c r="C34" s="20"/>
      <c r="D34" s="134">
        <f>MONTH(金銭出納簿!$B34)</f>
        <v>1</v>
      </c>
      <c r="E34" s="21"/>
      <c r="F34" s="33"/>
      <c r="G34" s="23"/>
      <c r="H34" s="24"/>
      <c r="I34" s="25">
        <f t="shared" si="0"/>
        <v>0</v>
      </c>
      <c r="J34" s="26"/>
      <c r="K34" s="27"/>
      <c r="L34" s="28"/>
      <c r="M34" s="29"/>
    </row>
    <row r="35" spans="2:13" ht="17.399999999999999" x14ac:dyDescent="0.45">
      <c r="B35" s="31"/>
      <c r="C35" s="20"/>
      <c r="D35" s="134">
        <f>MONTH(金銭出納簿!$B35)</f>
        <v>1</v>
      </c>
      <c r="E35" s="21"/>
      <c r="F35" s="30"/>
      <c r="G35" s="23"/>
      <c r="H35" s="24"/>
      <c r="I35" s="25">
        <f t="shared" si="0"/>
        <v>0</v>
      </c>
      <c r="J35" s="26"/>
      <c r="K35" s="27"/>
      <c r="L35" s="28"/>
      <c r="M35" s="29"/>
    </row>
    <row r="36" spans="2:13" ht="17.399999999999999" x14ac:dyDescent="0.45">
      <c r="B36" s="31"/>
      <c r="C36" s="20"/>
      <c r="D36" s="134">
        <f>MONTH(金銭出納簿!$B36)</f>
        <v>1</v>
      </c>
      <c r="E36" s="21"/>
      <c r="F36" s="30"/>
      <c r="G36" s="23"/>
      <c r="H36" s="24"/>
      <c r="I36" s="25">
        <f t="shared" si="0"/>
        <v>0</v>
      </c>
      <c r="J36" s="26"/>
      <c r="K36" s="27"/>
      <c r="L36" s="28"/>
      <c r="M36" s="29"/>
    </row>
    <row r="37" spans="2:13" ht="17.399999999999999" x14ac:dyDescent="0.45">
      <c r="B37" s="31"/>
      <c r="C37" s="20"/>
      <c r="D37" s="134">
        <f>MONTH(金銭出納簿!$B37)</f>
        <v>1</v>
      </c>
      <c r="E37" s="21"/>
      <c r="F37" s="30"/>
      <c r="G37" s="23"/>
      <c r="H37" s="24"/>
      <c r="I37" s="25">
        <f t="shared" si="0"/>
        <v>0</v>
      </c>
      <c r="J37" s="26"/>
      <c r="K37" s="27"/>
      <c r="L37" s="28"/>
      <c r="M37" s="29"/>
    </row>
    <row r="38" spans="2:13" ht="17.399999999999999" x14ac:dyDescent="0.45">
      <c r="B38" s="31"/>
      <c r="C38" s="20"/>
      <c r="D38" s="134">
        <f>MONTH(金銭出納簿!$B38)</f>
        <v>1</v>
      </c>
      <c r="E38" s="21"/>
      <c r="F38" s="30"/>
      <c r="G38" s="23"/>
      <c r="H38" s="24"/>
      <c r="I38" s="25">
        <f t="shared" si="0"/>
        <v>0</v>
      </c>
      <c r="J38" s="26"/>
      <c r="K38" s="27"/>
      <c r="L38" s="28"/>
      <c r="M38" s="29"/>
    </row>
    <row r="39" spans="2:13" ht="17.399999999999999" x14ac:dyDescent="0.45">
      <c r="B39" s="31"/>
      <c r="C39" s="20"/>
      <c r="D39" s="134">
        <f>MONTH(金銭出納簿!$B39)</f>
        <v>1</v>
      </c>
      <c r="E39" s="21"/>
      <c r="F39" s="30"/>
      <c r="G39" s="23"/>
      <c r="H39" s="24"/>
      <c r="I39" s="25">
        <f t="shared" si="0"/>
        <v>0</v>
      </c>
      <c r="J39" s="26"/>
      <c r="K39" s="27"/>
      <c r="L39" s="28"/>
      <c r="M39" s="29"/>
    </row>
    <row r="40" spans="2:13" ht="17.399999999999999" x14ac:dyDescent="0.45">
      <c r="B40" s="31"/>
      <c r="C40" s="20"/>
      <c r="D40" s="134">
        <f>MONTH(金銭出納簿!$B40)</f>
        <v>1</v>
      </c>
      <c r="E40" s="21"/>
      <c r="F40" s="30"/>
      <c r="G40" s="23"/>
      <c r="H40" s="24"/>
      <c r="I40" s="25">
        <f t="shared" si="0"/>
        <v>0</v>
      </c>
      <c r="J40" s="26"/>
      <c r="K40" s="27"/>
      <c r="L40" s="28"/>
      <c r="M40" s="29"/>
    </row>
    <row r="41" spans="2:13" ht="17.399999999999999" x14ac:dyDescent="0.45">
      <c r="B41" s="31"/>
      <c r="C41" s="20"/>
      <c r="D41" s="134">
        <f>MONTH(金銭出納簿!$B41)</f>
        <v>1</v>
      </c>
      <c r="E41" s="21"/>
      <c r="F41" s="30"/>
      <c r="G41" s="23"/>
      <c r="H41" s="24"/>
      <c r="I41" s="25">
        <f t="shared" si="0"/>
        <v>0</v>
      </c>
      <c r="J41" s="26"/>
      <c r="K41" s="27"/>
      <c r="L41" s="28"/>
      <c r="M41" s="29"/>
    </row>
    <row r="42" spans="2:13" ht="19.5" customHeight="1" thickBot="1" x14ac:dyDescent="0.5">
      <c r="B42" s="145" t="s">
        <v>37</v>
      </c>
      <c r="C42" s="146"/>
      <c r="D42" s="146"/>
      <c r="E42" s="146"/>
      <c r="F42" s="146"/>
      <c r="G42" s="146"/>
      <c r="H42" s="146"/>
      <c r="I42" s="146"/>
      <c r="J42" s="146"/>
      <c r="K42" s="146"/>
      <c r="L42" s="146"/>
      <c r="M42" s="146"/>
    </row>
    <row r="43" spans="2:13" ht="19.5" customHeight="1" thickTop="1" x14ac:dyDescent="0.45">
      <c r="B43" s="147" t="s">
        <v>38</v>
      </c>
      <c r="C43" s="148"/>
      <c r="D43" s="148"/>
      <c r="E43" s="149"/>
      <c r="F43" s="34"/>
      <c r="G43" s="35">
        <f>SUM($G$10:$G$42)</f>
        <v>0</v>
      </c>
      <c r="H43" s="36">
        <f>SUM($H$10:$H$42)</f>
        <v>0</v>
      </c>
      <c r="I43" s="36">
        <f>G43-H43</f>
        <v>0</v>
      </c>
      <c r="J43" s="37"/>
      <c r="K43" s="38"/>
      <c r="L43" s="39"/>
      <c r="M43" s="40"/>
    </row>
    <row r="44" spans="2:13" ht="14.25" customHeight="1" x14ac:dyDescent="0.45">
      <c r="B44" s="41" t="s">
        <v>39</v>
      </c>
      <c r="C44" s="42"/>
      <c r="D44" s="42"/>
      <c r="E44" s="42"/>
      <c r="F44" s="42"/>
      <c r="G44" s="43"/>
      <c r="H44" s="44"/>
      <c r="I44" s="45"/>
      <c r="J44" s="45"/>
      <c r="K44" s="45"/>
    </row>
    <row r="45" spans="2:13" ht="19.2" customHeight="1" x14ac:dyDescent="0.45">
      <c r="B45" s="46"/>
      <c r="C45" s="46"/>
      <c r="D45" s="46"/>
      <c r="E45" s="46"/>
      <c r="F45" s="46"/>
      <c r="G45" s="46"/>
      <c r="H45" s="46"/>
      <c r="I45" s="46"/>
      <c r="J45" s="46"/>
      <c r="K45" s="46"/>
    </row>
    <row r="46" spans="2:13" ht="19.2" customHeight="1" x14ac:dyDescent="0.45">
      <c r="B46" s="47" t="s">
        <v>40</v>
      </c>
      <c r="C46" s="46"/>
      <c r="D46" s="46"/>
      <c r="E46" s="46"/>
      <c r="F46" s="46"/>
      <c r="G46" s="46"/>
      <c r="H46" s="46"/>
      <c r="I46" s="46"/>
      <c r="J46" s="46"/>
      <c r="K46" s="46"/>
    </row>
    <row r="47" spans="2:13" ht="19.2" customHeight="1" x14ac:dyDescent="0.45">
      <c r="B47" s="48" t="s">
        <v>41</v>
      </c>
      <c r="C47" s="46"/>
      <c r="D47" s="46"/>
      <c r="E47" s="46"/>
      <c r="F47" s="46"/>
      <c r="G47" s="46"/>
      <c r="H47" s="46"/>
      <c r="I47" s="46"/>
      <c r="J47" s="46"/>
      <c r="K47" s="46"/>
    </row>
    <row r="48" spans="2:13" ht="19.2" customHeight="1" x14ac:dyDescent="0.5">
      <c r="B48" s="150" t="s">
        <v>42</v>
      </c>
      <c r="C48" s="151"/>
      <c r="D48" s="49"/>
      <c r="E48" s="50" t="s">
        <v>43</v>
      </c>
      <c r="F48" s="152" t="s">
        <v>44</v>
      </c>
      <c r="G48" s="153"/>
      <c r="H48" s="51"/>
      <c r="I48" s="51"/>
      <c r="J48" s="51"/>
      <c r="K48" s="52" t="s">
        <v>45</v>
      </c>
    </row>
    <row r="49" spans="2:12" ht="19.2" customHeight="1" x14ac:dyDescent="0.5">
      <c r="B49" s="136"/>
      <c r="C49" s="137"/>
      <c r="D49" s="53"/>
      <c r="E49" s="54"/>
      <c r="F49" s="138"/>
      <c r="G49" s="139"/>
      <c r="H49" s="139"/>
      <c r="I49" s="139"/>
      <c r="J49" s="140"/>
      <c r="K49" s="55"/>
    </row>
    <row r="50" spans="2:12" ht="19.2" customHeight="1" x14ac:dyDescent="0.5">
      <c r="B50" s="136"/>
      <c r="C50" s="137"/>
      <c r="D50" s="53"/>
      <c r="E50" s="54"/>
      <c r="F50" s="138"/>
      <c r="G50" s="139"/>
      <c r="H50" s="139"/>
      <c r="I50" s="139"/>
      <c r="J50" s="140"/>
      <c r="K50" s="55"/>
    </row>
    <row r="51" spans="2:12" ht="19.2" customHeight="1" x14ac:dyDescent="0.5">
      <c r="B51" s="136"/>
      <c r="C51" s="137"/>
      <c r="D51" s="53"/>
      <c r="E51" s="54"/>
      <c r="F51" s="138"/>
      <c r="G51" s="139"/>
      <c r="H51" s="139"/>
      <c r="I51" s="139"/>
      <c r="J51" s="140"/>
      <c r="K51" s="55"/>
    </row>
    <row r="52" spans="2:12" ht="19.2" customHeight="1" x14ac:dyDescent="0.5">
      <c r="B52" s="156"/>
      <c r="C52" s="157"/>
      <c r="D52" s="53"/>
      <c r="E52" s="54"/>
      <c r="F52" s="158"/>
      <c r="G52" s="159"/>
      <c r="H52" s="159"/>
      <c r="I52" s="159"/>
      <c r="J52" s="160"/>
      <c r="K52" s="55"/>
      <c r="L52" s="56"/>
    </row>
    <row r="53" spans="2:12" ht="19.2" customHeight="1" thickBot="1" x14ac:dyDescent="0.5">
      <c r="B53" s="161" t="s">
        <v>37</v>
      </c>
      <c r="C53" s="162"/>
      <c r="D53" s="162"/>
      <c r="E53" s="162"/>
      <c r="F53" s="162"/>
      <c r="G53" s="162"/>
      <c r="H53" s="162"/>
      <c r="I53" s="162"/>
      <c r="J53" s="162"/>
      <c r="K53" s="162"/>
      <c r="L53" s="57"/>
    </row>
    <row r="54" spans="2:12" ht="25.2" customHeight="1" thickTop="1" x14ac:dyDescent="0.5">
      <c r="B54" s="163" t="s">
        <v>50</v>
      </c>
      <c r="C54" s="164"/>
      <c r="D54" s="58"/>
      <c r="E54" s="59">
        <f>SUM($E$49:$E$53)</f>
        <v>0</v>
      </c>
      <c r="F54" s="60"/>
      <c r="G54" s="165"/>
      <c r="H54" s="165"/>
      <c r="I54" s="165"/>
      <c r="J54" s="165"/>
      <c r="K54" s="166"/>
      <c r="L54" s="61"/>
    </row>
    <row r="55" spans="2:12" ht="16.95" customHeight="1" x14ac:dyDescent="0.45">
      <c r="B55" s="41"/>
      <c r="C55" s="46"/>
      <c r="D55" s="46"/>
      <c r="E55" s="46"/>
      <c r="F55" s="46"/>
      <c r="G55" s="46"/>
      <c r="H55" s="46"/>
      <c r="I55" s="46"/>
      <c r="J55" s="46"/>
      <c r="K55" s="46"/>
      <c r="L55" s="56"/>
    </row>
    <row r="56" spans="2:12" ht="8.4" customHeight="1" x14ac:dyDescent="0.45">
      <c r="B56" s="46"/>
      <c r="C56" s="46"/>
      <c r="D56" s="46"/>
      <c r="E56" s="46"/>
      <c r="F56" s="46"/>
      <c r="G56" s="46"/>
      <c r="H56" s="46"/>
      <c r="I56" s="46"/>
      <c r="J56" s="46"/>
      <c r="K56" s="46"/>
      <c r="L56" s="56"/>
    </row>
    <row r="57" spans="2:12" s="68" customFormat="1" ht="18" customHeight="1" x14ac:dyDescent="0.5">
      <c r="B57" s="62"/>
      <c r="C57" s="63"/>
      <c r="D57" s="63"/>
      <c r="E57" s="63"/>
      <c r="F57" s="63"/>
      <c r="G57" s="64"/>
      <c r="H57" s="65"/>
      <c r="I57" s="66"/>
      <c r="J57" s="66"/>
      <c r="K57" s="66"/>
      <c r="L57" s="67"/>
    </row>
    <row r="58" spans="2:12" s="68" customFormat="1" ht="18" customHeight="1" x14ac:dyDescent="0.5">
      <c r="B58" s="69"/>
      <c r="C58" s="69" t="s">
        <v>51</v>
      </c>
      <c r="D58" s="69"/>
      <c r="E58" s="69"/>
      <c r="F58" s="69"/>
      <c r="G58" s="69"/>
      <c r="H58" s="69"/>
      <c r="I58" s="70" t="s">
        <v>52</v>
      </c>
      <c r="J58" s="69"/>
      <c r="L58" s="71"/>
    </row>
    <row r="59" spans="2:12" s="68" customFormat="1" ht="18" customHeight="1" x14ac:dyDescent="0.5">
      <c r="B59" s="72"/>
      <c r="C59" s="73" t="s">
        <v>19</v>
      </c>
      <c r="D59" s="74"/>
      <c r="E59" s="74"/>
      <c r="F59" s="75"/>
      <c r="G59" s="76"/>
      <c r="H59" s="77"/>
      <c r="I59" s="73" t="s">
        <v>46</v>
      </c>
      <c r="J59" s="74"/>
      <c r="K59" s="78"/>
      <c r="L59" s="79"/>
    </row>
    <row r="60" spans="2:12" s="68" customFormat="1" ht="18" customHeight="1" x14ac:dyDescent="0.5">
      <c r="B60" s="72"/>
      <c r="C60" s="73" t="s">
        <v>28</v>
      </c>
      <c r="D60" s="74"/>
      <c r="E60" s="74"/>
      <c r="F60" s="75"/>
      <c r="G60" s="76"/>
      <c r="H60" s="77"/>
      <c r="I60" s="73" t="s">
        <v>47</v>
      </c>
      <c r="J60" s="74"/>
      <c r="K60" s="78"/>
      <c r="L60" s="79"/>
    </row>
    <row r="61" spans="2:12" s="68" customFormat="1" ht="18" customHeight="1" x14ac:dyDescent="0.5">
      <c r="B61" s="72"/>
      <c r="C61" s="73" t="s">
        <v>20</v>
      </c>
      <c r="D61" s="74"/>
      <c r="E61" s="74"/>
      <c r="F61" s="75"/>
      <c r="G61" s="76"/>
      <c r="H61" s="77"/>
      <c r="I61" s="73" t="s">
        <v>48</v>
      </c>
      <c r="J61" s="74"/>
      <c r="K61" s="78"/>
      <c r="L61" s="79"/>
    </row>
    <row r="62" spans="2:12" s="68" customFormat="1" ht="18" customHeight="1" x14ac:dyDescent="0.5">
      <c r="B62" s="72"/>
      <c r="C62" s="80" t="s">
        <v>29</v>
      </c>
      <c r="D62" s="81"/>
      <c r="E62" s="81"/>
      <c r="F62" s="82"/>
      <c r="G62" s="76"/>
      <c r="H62" s="77"/>
      <c r="I62" s="80" t="s">
        <v>53</v>
      </c>
      <c r="J62" s="81"/>
      <c r="K62" s="78"/>
      <c r="L62" s="79"/>
    </row>
    <row r="63" spans="2:12" s="68" customFormat="1" ht="18" customHeight="1" x14ac:dyDescent="0.5">
      <c r="B63" s="72"/>
      <c r="C63" s="80" t="s">
        <v>31</v>
      </c>
      <c r="D63" s="81"/>
      <c r="E63" s="81"/>
      <c r="F63" s="82"/>
      <c r="G63" s="76"/>
      <c r="H63" s="77"/>
      <c r="I63" s="80" t="s">
        <v>54</v>
      </c>
      <c r="J63" s="81"/>
      <c r="K63" s="78"/>
      <c r="L63" s="79"/>
    </row>
    <row r="64" spans="2:12" s="68" customFormat="1" ht="18" customHeight="1" x14ac:dyDescent="0.5">
      <c r="B64" s="72"/>
      <c r="C64" s="80" t="s">
        <v>24</v>
      </c>
      <c r="D64" s="81"/>
      <c r="E64" s="81"/>
      <c r="F64" s="82"/>
      <c r="G64" s="76"/>
      <c r="H64" s="77"/>
      <c r="I64" s="80" t="s">
        <v>55</v>
      </c>
      <c r="J64" s="81"/>
      <c r="K64" s="78"/>
      <c r="L64" s="79"/>
    </row>
    <row r="65" spans="1:12" s="68" customFormat="1" ht="18" customHeight="1" x14ac:dyDescent="0.5">
      <c r="B65" s="72"/>
      <c r="C65" s="80" t="s">
        <v>56</v>
      </c>
      <c r="D65" s="81"/>
      <c r="E65" s="81"/>
      <c r="F65" s="82"/>
      <c r="G65" s="76"/>
      <c r="H65" s="77"/>
      <c r="I65" s="80" t="s">
        <v>57</v>
      </c>
      <c r="J65" s="81"/>
      <c r="K65" s="78"/>
      <c r="L65" s="79"/>
    </row>
    <row r="66" spans="1:12" ht="18" customHeight="1" x14ac:dyDescent="0.5">
      <c r="B66" s="72"/>
      <c r="C66" s="80" t="s">
        <v>58</v>
      </c>
      <c r="D66" s="81"/>
      <c r="E66" s="81"/>
      <c r="F66" s="82"/>
      <c r="G66" s="76"/>
      <c r="H66" s="77"/>
      <c r="I66" s="80" t="s">
        <v>49</v>
      </c>
      <c r="J66" s="81"/>
      <c r="K66" s="78"/>
      <c r="L66" s="79"/>
    </row>
    <row r="67" spans="1:12" ht="18" customHeight="1" x14ac:dyDescent="0.45">
      <c r="B67" s="72"/>
      <c r="C67" s="80" t="s">
        <v>59</v>
      </c>
      <c r="D67" s="81"/>
      <c r="E67" s="81"/>
      <c r="F67" s="82"/>
      <c r="G67" s="56"/>
      <c r="I67" s="83"/>
    </row>
    <row r="68" spans="1:12" ht="18" customHeight="1" x14ac:dyDescent="0.45">
      <c r="B68" s="72"/>
      <c r="C68" s="80" t="s">
        <v>60</v>
      </c>
      <c r="D68" s="81"/>
      <c r="E68" s="81"/>
      <c r="F68" s="82"/>
      <c r="G68" s="56"/>
      <c r="I68" s="84"/>
    </row>
    <row r="69" spans="1:12" ht="18" customHeight="1" x14ac:dyDescent="0.45">
      <c r="B69" s="72"/>
      <c r="C69" s="80" t="s">
        <v>61</v>
      </c>
      <c r="D69" s="81"/>
      <c r="E69" s="81"/>
      <c r="F69" s="82"/>
      <c r="G69" s="56"/>
      <c r="I69" s="84"/>
    </row>
    <row r="70" spans="1:12" ht="18" customHeight="1" x14ac:dyDescent="0.45">
      <c r="B70" s="72"/>
      <c r="C70" s="80" t="s">
        <v>62</v>
      </c>
      <c r="D70" s="81"/>
      <c r="E70" s="81"/>
      <c r="F70" s="82"/>
      <c r="G70" s="56"/>
      <c r="I70" s="84"/>
    </row>
    <row r="71" spans="1:12" ht="18" customHeight="1" x14ac:dyDescent="0.45">
      <c r="B71" s="72"/>
      <c r="C71" s="80" t="s">
        <v>63</v>
      </c>
      <c r="D71" s="81"/>
      <c r="E71" s="81"/>
      <c r="F71" s="82"/>
      <c r="G71" s="56"/>
      <c r="I71" s="84"/>
    </row>
    <row r="72" spans="1:12" ht="18" customHeight="1" x14ac:dyDescent="0.45">
      <c r="B72" s="72"/>
      <c r="C72" s="80" t="s">
        <v>64</v>
      </c>
      <c r="D72" s="81"/>
      <c r="E72" s="81"/>
      <c r="F72" s="82"/>
      <c r="G72" s="56"/>
      <c r="I72" s="84"/>
    </row>
    <row r="73" spans="1:12" ht="18" customHeight="1" x14ac:dyDescent="0.45">
      <c r="B73" s="72"/>
      <c r="C73" s="80" t="s">
        <v>65</v>
      </c>
      <c r="D73" s="81"/>
      <c r="E73" s="81"/>
      <c r="F73" s="82"/>
      <c r="G73" s="56"/>
      <c r="I73" s="84"/>
    </row>
    <row r="74" spans="1:12" ht="18" customHeight="1" x14ac:dyDescent="0.45">
      <c r="B74" s="72"/>
      <c r="C74" s="80" t="s">
        <v>66</v>
      </c>
      <c r="D74" s="81"/>
      <c r="E74" s="81"/>
      <c r="F74" s="82"/>
      <c r="G74" s="56"/>
      <c r="I74" s="84"/>
    </row>
    <row r="75" spans="1:12" ht="18" customHeight="1" x14ac:dyDescent="0.45">
      <c r="B75" s="72"/>
      <c r="C75" s="80" t="s">
        <v>67</v>
      </c>
      <c r="D75" s="81"/>
      <c r="E75" s="81"/>
      <c r="F75" s="82"/>
      <c r="G75" s="56"/>
      <c r="I75" s="84"/>
    </row>
    <row r="76" spans="1:12" ht="18" customHeight="1" x14ac:dyDescent="0.45">
      <c r="B76" s="72"/>
      <c r="C76" s="80" t="s">
        <v>68</v>
      </c>
      <c r="D76" s="81"/>
      <c r="E76" s="81"/>
      <c r="F76" s="82"/>
      <c r="G76" s="56"/>
      <c r="I76" s="84"/>
    </row>
    <row r="77" spans="1:12" ht="18" customHeight="1" x14ac:dyDescent="0.45">
      <c r="B77" s="72"/>
      <c r="C77" s="80" t="s">
        <v>69</v>
      </c>
      <c r="D77" s="81"/>
      <c r="E77" s="81"/>
      <c r="F77" s="82"/>
      <c r="G77" s="56"/>
      <c r="I77" s="84"/>
    </row>
    <row r="78" spans="1:12" x14ac:dyDescent="0.45">
      <c r="B78" s="72"/>
      <c r="C78" s="80" t="s">
        <v>36</v>
      </c>
      <c r="D78" s="81"/>
      <c r="E78" s="81"/>
      <c r="F78" s="82"/>
      <c r="G78" s="56"/>
      <c r="I78" s="84"/>
    </row>
    <row r="79" spans="1:12" s="87" customFormat="1" ht="19.5" customHeight="1" thickBot="1" x14ac:dyDescent="0.55000000000000004">
      <c r="A79" s="85"/>
      <c r="B79" s="47" t="s">
        <v>70</v>
      </c>
      <c r="C79" s="86"/>
      <c r="D79" s="86"/>
      <c r="E79" s="86"/>
      <c r="F79" s="86"/>
      <c r="G79" s="86"/>
    </row>
    <row r="80" spans="1:12" s="87" customFormat="1" ht="19.5" customHeight="1" x14ac:dyDescent="0.5">
      <c r="A80" s="85"/>
      <c r="B80" s="167" t="s">
        <v>71</v>
      </c>
      <c r="C80" s="168"/>
      <c r="D80" s="88"/>
      <c r="E80" s="173" t="s">
        <v>72</v>
      </c>
      <c r="F80" s="173"/>
      <c r="G80" s="173"/>
      <c r="H80" s="173"/>
      <c r="I80" s="173"/>
      <c r="J80" s="173"/>
      <c r="K80" s="174"/>
    </row>
    <row r="81" spans="1:11" s="87" customFormat="1" ht="19.5" customHeight="1" x14ac:dyDescent="0.5">
      <c r="A81" s="85"/>
      <c r="B81" s="169"/>
      <c r="C81" s="170"/>
      <c r="D81" s="89"/>
      <c r="E81" s="89"/>
      <c r="F81" s="89"/>
      <c r="G81" s="90"/>
      <c r="H81" s="175" t="s">
        <v>73</v>
      </c>
      <c r="I81" s="176"/>
      <c r="J81" s="175" t="s">
        <v>74</v>
      </c>
      <c r="K81" s="177"/>
    </row>
    <row r="82" spans="1:11" s="87" customFormat="1" ht="19.5" customHeight="1" thickBot="1" x14ac:dyDescent="0.55000000000000004">
      <c r="A82" s="85"/>
      <c r="B82" s="171"/>
      <c r="C82" s="172"/>
      <c r="D82" s="91"/>
      <c r="E82" s="92" t="s">
        <v>75</v>
      </c>
      <c r="F82" s="178" t="s">
        <v>76</v>
      </c>
      <c r="G82" s="179"/>
      <c r="H82" s="92" t="s">
        <v>75</v>
      </c>
      <c r="I82" s="92" t="s">
        <v>76</v>
      </c>
      <c r="J82" s="92" t="s">
        <v>75</v>
      </c>
      <c r="K82" s="93" t="s">
        <v>76</v>
      </c>
    </row>
    <row r="83" spans="1:11" s="87" customFormat="1" ht="19.5" customHeight="1" x14ac:dyDescent="0.5">
      <c r="A83" s="85"/>
      <c r="B83" s="94" t="s">
        <v>77</v>
      </c>
      <c r="C83" s="95" t="s">
        <v>78</v>
      </c>
      <c r="D83" s="96"/>
      <c r="E83" s="97">
        <f>SUMIFS($G$10:$G$42,$C$10:$C$42,C83)</f>
        <v>0</v>
      </c>
      <c r="F83" s="154"/>
      <c r="G83" s="155"/>
      <c r="H83" s="98">
        <f>SUMIFS($G$10:$G$42,$C$10:$C$42,C83,$D$10:$D$42,"&gt;=4")</f>
        <v>0</v>
      </c>
      <c r="I83" s="99"/>
      <c r="J83" s="100">
        <f>SUMIFS($G$10:$G$42,$C$10:$C$42,C83,$D$10:$D$42,"&lt;=3")</f>
        <v>0</v>
      </c>
      <c r="K83" s="101"/>
    </row>
    <row r="84" spans="1:11" s="87" customFormat="1" ht="19.5" customHeight="1" x14ac:dyDescent="0.5">
      <c r="A84" s="85"/>
      <c r="B84" s="102"/>
      <c r="C84" s="103" t="s">
        <v>79</v>
      </c>
      <c r="D84" s="103"/>
      <c r="E84" s="104">
        <f>SUMIFS($G$10:$G$42,$C$10:$C$42,C84)</f>
        <v>0</v>
      </c>
      <c r="F84" s="182"/>
      <c r="G84" s="183"/>
      <c r="H84" s="104">
        <f>SUMIFS($G$10:$G$42,$C$10:$C$42,C84,$D$10:$D$42,"&gt;=4")</f>
        <v>0</v>
      </c>
      <c r="I84" s="105"/>
      <c r="J84" s="106">
        <f>SUMIFS($G$10:$G$42,$C$10:$C$42,C84,$D$10:$D$42,"&lt;=3")</f>
        <v>0</v>
      </c>
      <c r="K84" s="107"/>
    </row>
    <row r="85" spans="1:11" s="87" customFormat="1" ht="19.5" customHeight="1" thickBot="1" x14ac:dyDescent="0.55000000000000004">
      <c r="A85" s="85"/>
      <c r="B85" s="108"/>
      <c r="C85" s="109" t="s">
        <v>80</v>
      </c>
      <c r="D85" s="110"/>
      <c r="E85" s="111">
        <f>SUMIFS($G$10:$G$42,$C$10:$C$42,C85)</f>
        <v>0</v>
      </c>
      <c r="F85" s="182"/>
      <c r="G85" s="183"/>
      <c r="H85" s="111">
        <f>SUMIFS($G$10:$G$42,$C$10:$C$42,C85,$D$10:$D$42,"&gt;=4")</f>
        <v>0</v>
      </c>
      <c r="I85" s="112"/>
      <c r="J85" s="113">
        <f>SUMIFS($G$10:$G$42,$C$10:$C$42,C85,$D$10:$D$42,"&lt;=3")</f>
        <v>0</v>
      </c>
      <c r="K85" s="114"/>
    </row>
    <row r="86" spans="1:11" s="87" customFormat="1" ht="19.5" customHeight="1" x14ac:dyDescent="0.5">
      <c r="A86" s="85"/>
      <c r="B86" s="94" t="s">
        <v>30</v>
      </c>
      <c r="C86" s="95" t="s">
        <v>29</v>
      </c>
      <c r="D86" s="95"/>
      <c r="E86" s="99"/>
      <c r="F86" s="184">
        <f>SUMIFS($H$10:$H$42,$C$10:$C$42,C86)</f>
        <v>0</v>
      </c>
      <c r="G86" s="185"/>
      <c r="H86" s="99"/>
      <c r="I86" s="115">
        <f>SUMIFS($H$10:$H$42,$C$10:$C$42,C86,$D$10:$D$42,"&gt;=4")</f>
        <v>0</v>
      </c>
      <c r="J86" s="99"/>
      <c r="K86" s="116">
        <f>SUMIFS($H$10:$H$42,$C$10:$C$42,C86,$D$10:$D$42,"&lt;=3")</f>
        <v>0</v>
      </c>
    </row>
    <row r="87" spans="1:11" s="87" customFormat="1" ht="19.5" customHeight="1" thickBot="1" x14ac:dyDescent="0.55000000000000004">
      <c r="A87" s="85"/>
      <c r="B87" s="108"/>
      <c r="C87" s="109" t="s">
        <v>31</v>
      </c>
      <c r="D87" s="109"/>
      <c r="E87" s="112"/>
      <c r="F87" s="186">
        <f>SUMIFS($H$10:$H$42,$C$10:$C$42,C87)</f>
        <v>0</v>
      </c>
      <c r="G87" s="187"/>
      <c r="H87" s="112"/>
      <c r="I87" s="117">
        <f>SUMIFS($H$10:$H$42,$C$10:$C$42,C87,$D$10:$D$42,"&gt;=4")</f>
        <v>0</v>
      </c>
      <c r="J87" s="112"/>
      <c r="K87" s="118">
        <f>SUMIFS($H$10:$H$42,$C$10:$C$42,C87,$D$10:$D$42,"&lt;=3")</f>
        <v>0</v>
      </c>
    </row>
    <row r="88" spans="1:11" s="87" customFormat="1" ht="19.5" customHeight="1" x14ac:dyDescent="0.5">
      <c r="A88" s="85"/>
      <c r="B88" s="94" t="s">
        <v>81</v>
      </c>
      <c r="C88" s="95" t="s">
        <v>24</v>
      </c>
      <c r="D88" s="95"/>
      <c r="E88" s="99"/>
      <c r="F88" s="184">
        <f>SUMIFS($H$10:$H$42,$C$10:$C$42,C88)</f>
        <v>0</v>
      </c>
      <c r="G88" s="185"/>
      <c r="H88" s="99"/>
      <c r="I88" s="119">
        <f>SUMIFS($H$10:$H$42,$C$10:$C$42,C88,$D$10:$D$42,"&gt;=4")</f>
        <v>0</v>
      </c>
      <c r="J88" s="99"/>
      <c r="K88" s="120">
        <f>SUMIFS($H$10:$H$42,$C$10:$C$42,C88,$D$10:$D$42,"&lt;=3")</f>
        <v>0</v>
      </c>
    </row>
    <row r="89" spans="1:11" s="87" customFormat="1" ht="19.5" customHeight="1" x14ac:dyDescent="0.5">
      <c r="A89" s="85"/>
      <c r="B89" s="102"/>
      <c r="C89" s="103" t="s">
        <v>21</v>
      </c>
      <c r="D89" s="103"/>
      <c r="E89" s="105"/>
      <c r="F89" s="180">
        <f>SUMIFS($H$10:$H$42,$C$10:$C$42,C89)</f>
        <v>0</v>
      </c>
      <c r="G89" s="181"/>
      <c r="H89" s="105"/>
      <c r="I89" s="104">
        <f>SUMIFS($H$10:$H$42,$C$10:$C$42,C89,$D$10:$D$42,"&gt;=4")</f>
        <v>0</v>
      </c>
      <c r="J89" s="105"/>
      <c r="K89" s="121">
        <f>SUMIFS($H$10:$H$42,$C$10:$C$42,C89,$D$10:$D$42,"&lt;=3")</f>
        <v>0</v>
      </c>
    </row>
    <row r="90" spans="1:11" s="87" customFormat="1" ht="19.5" customHeight="1" x14ac:dyDescent="0.5">
      <c r="A90" s="85"/>
      <c r="B90" s="102"/>
      <c r="C90" s="103" t="s">
        <v>23</v>
      </c>
      <c r="D90" s="103"/>
      <c r="E90" s="105"/>
      <c r="F90" s="180">
        <f>SUMIFS($H$10:$H$42,$C$10:$C$42,C90)</f>
        <v>0</v>
      </c>
      <c r="G90" s="181"/>
      <c r="H90" s="105"/>
      <c r="I90" s="104">
        <f>SUMIFS($H$10:$H$42,$C$10:$C$42,C90,$D$10:$D$42,"&gt;=4")</f>
        <v>0</v>
      </c>
      <c r="J90" s="105"/>
      <c r="K90" s="121">
        <f>SUMIFS($H$10:$H$42,$C$10:$C$42,C90,$D$10:$D$42,"&lt;=3")</f>
        <v>0</v>
      </c>
    </row>
    <row r="91" spans="1:11" s="87" customFormat="1" ht="19.5" customHeight="1" x14ac:dyDescent="0.5">
      <c r="A91" s="85"/>
      <c r="B91" s="102"/>
      <c r="C91" s="103" t="s">
        <v>26</v>
      </c>
      <c r="D91" s="103"/>
      <c r="E91" s="105"/>
      <c r="F91" s="180">
        <f>SUMIFS($H$10:$H$42,$C$10:$C$42,C91)</f>
        <v>0</v>
      </c>
      <c r="G91" s="181"/>
      <c r="H91" s="105"/>
      <c r="I91" s="104">
        <f>SUMIFS($H$10:$H$42,$C$10:$C$42,C91,$D$10:$D$42,"&gt;=4")</f>
        <v>0</v>
      </c>
      <c r="J91" s="105"/>
      <c r="K91" s="121">
        <f>SUMIFS($H$10:$H$42,$C$10:$C$42,C91,$D$10:$D$42,"&lt;=3")</f>
        <v>0</v>
      </c>
    </row>
    <row r="92" spans="1:11" s="87" customFormat="1" ht="19.5" customHeight="1" x14ac:dyDescent="0.5">
      <c r="A92" s="85"/>
      <c r="B92" s="102"/>
      <c r="C92" s="103" t="s">
        <v>27</v>
      </c>
      <c r="D92" s="103"/>
      <c r="E92" s="105"/>
      <c r="F92" s="180">
        <f>SUMIFS($H$10:$H$42,$C$10:$C$42,C92)</f>
        <v>0</v>
      </c>
      <c r="G92" s="181"/>
      <c r="H92" s="105"/>
      <c r="I92" s="104">
        <f>SUMIFS($H$10:$H$42,$C$10:$C$42,C92,$D$10:$D$42,"&gt;=4")</f>
        <v>0</v>
      </c>
      <c r="J92" s="105"/>
      <c r="K92" s="121">
        <f>SUMIFS($H$10:$H$42,$C$10:$C$42,C92,$D$10:$D$42,"&lt;=3")</f>
        <v>0</v>
      </c>
    </row>
    <row r="93" spans="1:11" s="87" customFormat="1" ht="19.5" customHeight="1" x14ac:dyDescent="0.5">
      <c r="A93" s="85"/>
      <c r="B93" s="102"/>
      <c r="C93" s="103" t="s">
        <v>82</v>
      </c>
      <c r="D93" s="103"/>
      <c r="E93" s="105"/>
      <c r="F93" s="180">
        <f>SUMIFS($H$10:$H$42,$C$10:$C$42,C93)</f>
        <v>0</v>
      </c>
      <c r="G93" s="181"/>
      <c r="H93" s="105"/>
      <c r="I93" s="104">
        <f>SUMIFS($H$10:$H$42,$C$10:$C$42,C93,$D$10:$D$42,"&gt;=4")</f>
        <v>0</v>
      </c>
      <c r="J93" s="105"/>
      <c r="K93" s="121">
        <f>SUMIFS($H$10:$H$42,$C$10:$C$42,C93,$D$10:$D$42,"&lt;=3")</f>
        <v>0</v>
      </c>
    </row>
    <row r="94" spans="1:11" s="87" customFormat="1" ht="19.5" customHeight="1" x14ac:dyDescent="0.5">
      <c r="A94" s="85"/>
      <c r="B94" s="102"/>
      <c r="C94" s="103" t="s">
        <v>25</v>
      </c>
      <c r="D94" s="103"/>
      <c r="E94" s="105"/>
      <c r="F94" s="180">
        <f>SUMIFS($H$10:$H$42,$C$10:$C$42,C94)</f>
        <v>0</v>
      </c>
      <c r="G94" s="181"/>
      <c r="H94" s="105"/>
      <c r="I94" s="104">
        <f>SUMIFS($H$10:$H$42,$C$10:$C$42,C94,$D$10:$D$42,"&gt;=4")</f>
        <v>0</v>
      </c>
      <c r="J94" s="105"/>
      <c r="K94" s="121">
        <f>SUMIFS($H$10:$H$42,$C$10:$C$42,C94,$D$10:$D$42,"&lt;=3")</f>
        <v>0</v>
      </c>
    </row>
    <row r="95" spans="1:11" s="87" customFormat="1" ht="19.5" customHeight="1" x14ac:dyDescent="0.5">
      <c r="A95" s="85"/>
      <c r="B95" s="102"/>
      <c r="C95" s="103" t="s">
        <v>22</v>
      </c>
      <c r="D95" s="103"/>
      <c r="E95" s="105"/>
      <c r="F95" s="180">
        <f>SUMIFS($H$10:$H$42,$C$10:$C$42,C95)</f>
        <v>0</v>
      </c>
      <c r="G95" s="181"/>
      <c r="H95" s="105"/>
      <c r="I95" s="104">
        <f>SUMIFS($H$10:$H$42,$C$10:$C$42,C95,$D$10:$D$42,"&gt;=4")</f>
        <v>0</v>
      </c>
      <c r="J95" s="105"/>
      <c r="K95" s="121">
        <f>SUMIFS($H$10:$H$42,$C$10:$C$42,C95,$D$10:$D$42,"&lt;=3")</f>
        <v>0</v>
      </c>
    </row>
    <row r="96" spans="1:11" s="87" customFormat="1" ht="19.5" customHeight="1" x14ac:dyDescent="0.5">
      <c r="A96" s="85"/>
      <c r="B96" s="102"/>
      <c r="C96" s="103" t="s">
        <v>83</v>
      </c>
      <c r="D96" s="103"/>
      <c r="E96" s="105"/>
      <c r="F96" s="180">
        <f>SUMIFS($H$10:$H$42,$C$10:$C$42,C96)</f>
        <v>0</v>
      </c>
      <c r="G96" s="181"/>
      <c r="H96" s="105"/>
      <c r="I96" s="104">
        <f>SUMIFS($H$10:$H$42,$C$10:$C$42,C96,$D$10:$D$42,"&gt;=4")</f>
        <v>0</v>
      </c>
      <c r="J96" s="105"/>
      <c r="K96" s="121">
        <f>SUMIFS($H$10:$H$42,$C$10:$C$42,C96,$D$10:$D$42,"&lt;=3")</f>
        <v>0</v>
      </c>
    </row>
    <row r="97" spans="1:15" s="87" customFormat="1" ht="19.5" customHeight="1" x14ac:dyDescent="0.5">
      <c r="A97" s="85"/>
      <c r="B97" s="102"/>
      <c r="C97" s="103" t="s">
        <v>32</v>
      </c>
      <c r="D97" s="103"/>
      <c r="E97" s="105"/>
      <c r="F97" s="180">
        <f>SUMIFS($H$10:$H$42,$C$10:$C$42,C97)</f>
        <v>0</v>
      </c>
      <c r="G97" s="181"/>
      <c r="H97" s="105"/>
      <c r="I97" s="104">
        <f>SUMIFS($H$10:$H$42,$C$10:$C$42,C97,$D$10:$D$42,"&gt;=4")</f>
        <v>0</v>
      </c>
      <c r="J97" s="105"/>
      <c r="K97" s="121">
        <f>SUMIFS($H$10:$H$42,$C$10:$C$42,C97,$D$10:$D$42,"&lt;=3")</f>
        <v>0</v>
      </c>
    </row>
    <row r="98" spans="1:15" s="87" customFormat="1" ht="19.5" customHeight="1" x14ac:dyDescent="0.5">
      <c r="A98" s="85"/>
      <c r="B98" s="102"/>
      <c r="C98" s="103" t="s">
        <v>84</v>
      </c>
      <c r="D98" s="103"/>
      <c r="E98" s="105"/>
      <c r="F98" s="180">
        <f>SUMIFS($H$10:$H$42,$C$10:$C$42,C98)</f>
        <v>0</v>
      </c>
      <c r="G98" s="181"/>
      <c r="H98" s="105"/>
      <c r="I98" s="104">
        <f>SUMIFS($H$10:$H$42,$C$10:$C$42,C98,$D$10:$D$42,"&gt;=4")</f>
        <v>0</v>
      </c>
      <c r="J98" s="105"/>
      <c r="K98" s="121">
        <f>SUMIFS($H$10:$H$42,$C$10:$C$42,C98,$D$10:$D$42,"&lt;=3")</f>
        <v>0</v>
      </c>
    </row>
    <row r="99" spans="1:15" s="87" customFormat="1" ht="19.5" customHeight="1" x14ac:dyDescent="0.5">
      <c r="A99" s="85"/>
      <c r="B99" s="102"/>
      <c r="C99" s="103" t="s">
        <v>33</v>
      </c>
      <c r="D99" s="103"/>
      <c r="E99" s="105"/>
      <c r="F99" s="180">
        <f>SUMIFS($H$10:$H$42,$C$10:$C$42,C99)</f>
        <v>0</v>
      </c>
      <c r="G99" s="181"/>
      <c r="H99" s="105"/>
      <c r="I99" s="104">
        <f>SUMIFS($H$10:$H$42,$C$10:$C$42,C99,$D$10:$D$42,"&gt;=4")</f>
        <v>0</v>
      </c>
      <c r="J99" s="105"/>
      <c r="K99" s="121">
        <f>SUMIFS($H$10:$H$42,$C$10:$C$42,C99,$D$10:$D$42,"&lt;=3")</f>
        <v>0</v>
      </c>
    </row>
    <row r="100" spans="1:15" s="87" customFormat="1" ht="19.5" customHeight="1" x14ac:dyDescent="0.5">
      <c r="A100" s="85"/>
      <c r="B100" s="102"/>
      <c r="C100" s="103" t="s">
        <v>35</v>
      </c>
      <c r="D100" s="103"/>
      <c r="E100" s="105"/>
      <c r="F100" s="180">
        <f>SUMIFS($H$10:$H$42,$C$10:$C$42,C100)</f>
        <v>0</v>
      </c>
      <c r="G100" s="181"/>
      <c r="H100" s="105"/>
      <c r="I100" s="104">
        <f>SUMIFS($H$10:$H$42,$C$10:$C$42,C100,$D$10:$D$42,"&gt;=4")</f>
        <v>0</v>
      </c>
      <c r="J100" s="105"/>
      <c r="K100" s="121">
        <f>SUMIFS($H$10:$H$42,$C$10:$C$42,C100,$D$10:$D$42,"&lt;=3")</f>
        <v>0</v>
      </c>
    </row>
    <row r="101" spans="1:15" s="87" customFormat="1" ht="19.5" customHeight="1" x14ac:dyDescent="0.5">
      <c r="A101" s="85"/>
      <c r="B101" s="102"/>
      <c r="C101" s="103" t="s">
        <v>34</v>
      </c>
      <c r="D101" s="103"/>
      <c r="E101" s="105"/>
      <c r="F101" s="180">
        <f>SUMIFS($H$10:$H$42,$C$10:$C$42,C101)</f>
        <v>0</v>
      </c>
      <c r="G101" s="181"/>
      <c r="H101" s="105"/>
      <c r="I101" s="104">
        <f>SUMIFS($H$10:$H$42,$C$10:$C$42,C101,$D$10:$D$42,"&gt;=4")</f>
        <v>0</v>
      </c>
      <c r="J101" s="105"/>
      <c r="K101" s="121">
        <f>SUMIFS($H$10:$H$42,$C$10:$C$42,C101,$D$10:$D$42,"&lt;=3")</f>
        <v>0</v>
      </c>
    </row>
    <row r="102" spans="1:15" s="87" customFormat="1" ht="19.5" customHeight="1" thickBot="1" x14ac:dyDescent="0.55000000000000004">
      <c r="A102" s="85"/>
      <c r="B102" s="108"/>
      <c r="C102" s="109" t="s">
        <v>36</v>
      </c>
      <c r="D102" s="109"/>
      <c r="E102" s="112"/>
      <c r="F102" s="186">
        <f>SUMIFS($H$10:$H$42,$C$10:$C$42,C102)</f>
        <v>0</v>
      </c>
      <c r="G102" s="187"/>
      <c r="H102" s="112"/>
      <c r="I102" s="117">
        <f>SUMIFS($H$10:$H$42,$C$10:$C$42,C102,$D$10:$D$42,"&gt;=4")</f>
        <v>0</v>
      </c>
      <c r="J102" s="112"/>
      <c r="K102" s="118">
        <f>SUMIFS($H$10:$H$42,$C$10:$C$42,C102,$D$10:$D$42,"&lt;=3")</f>
        <v>0</v>
      </c>
    </row>
    <row r="103" spans="1:15" s="87" customFormat="1" ht="19.5" customHeight="1" thickBot="1" x14ac:dyDescent="0.55000000000000004">
      <c r="A103" s="85"/>
      <c r="B103" s="108" t="s">
        <v>85</v>
      </c>
      <c r="C103" s="110" t="s">
        <v>86</v>
      </c>
      <c r="D103" s="110"/>
      <c r="E103" s="122"/>
      <c r="F103" s="188">
        <f>金銭出納簿!$I$43</f>
        <v>0</v>
      </c>
      <c r="G103" s="189"/>
      <c r="H103" s="122"/>
      <c r="I103" s="123"/>
      <c r="J103" s="122"/>
      <c r="K103" s="124">
        <f>金銭出納簿!$I$43</f>
        <v>0</v>
      </c>
    </row>
    <row r="104" spans="1:15" s="87" customFormat="1" ht="24.6" customHeight="1" thickBot="1" x14ac:dyDescent="0.55000000000000004">
      <c r="A104" s="85"/>
      <c r="B104" s="190" t="s">
        <v>87</v>
      </c>
      <c r="C104" s="191"/>
      <c r="D104" s="125"/>
      <c r="E104" s="126">
        <f>SUM(E83:E85)</f>
        <v>0</v>
      </c>
      <c r="F104" s="192">
        <f>SUM(F86:G103)</f>
        <v>0</v>
      </c>
      <c r="G104" s="193"/>
      <c r="H104" s="126">
        <f>SUM(H83:H85)</f>
        <v>0</v>
      </c>
      <c r="I104" s="126">
        <f>SUM(I86:I103)</f>
        <v>0</v>
      </c>
      <c r="J104" s="126">
        <f>SUM(J83:J85)</f>
        <v>0</v>
      </c>
      <c r="K104" s="127">
        <f>SUM(K86:K103)</f>
        <v>0</v>
      </c>
      <c r="N104" s="85"/>
      <c r="O104" s="128"/>
    </row>
    <row r="105" spans="1:15" ht="17.399999999999999" x14ac:dyDescent="0.5">
      <c r="B105" s="62"/>
      <c r="C105" s="63"/>
      <c r="D105" s="63"/>
      <c r="E105" s="63"/>
      <c r="F105" s="63"/>
      <c r="G105" s="129"/>
      <c r="H105" s="87"/>
      <c r="I105" s="87"/>
      <c r="J105" s="87"/>
      <c r="K105" s="87"/>
      <c r="L105" s="87"/>
    </row>
  </sheetData>
  <mergeCells count="48">
    <mergeCell ref="F102:G102"/>
    <mergeCell ref="F103:G103"/>
    <mergeCell ref="B104:C104"/>
    <mergeCell ref="F104:G104"/>
    <mergeCell ref="F96:G96"/>
    <mergeCell ref="F97:G97"/>
    <mergeCell ref="F98:G98"/>
    <mergeCell ref="F99:G99"/>
    <mergeCell ref="F100:G100"/>
    <mergeCell ref="F101:G101"/>
    <mergeCell ref="F95:G95"/>
    <mergeCell ref="F84:G84"/>
    <mergeCell ref="F85:G85"/>
    <mergeCell ref="F86:G86"/>
    <mergeCell ref="F87:G87"/>
    <mergeCell ref="F88:G88"/>
    <mergeCell ref="F89:G89"/>
    <mergeCell ref="F90:G90"/>
    <mergeCell ref="F91:G91"/>
    <mergeCell ref="F92:G92"/>
    <mergeCell ref="F93:G93"/>
    <mergeCell ref="F94:G94"/>
    <mergeCell ref="F83:G83"/>
    <mergeCell ref="B51:C51"/>
    <mergeCell ref="F51:J51"/>
    <mergeCell ref="B52:C52"/>
    <mergeCell ref="F52:J52"/>
    <mergeCell ref="B53:K53"/>
    <mergeCell ref="B54:C54"/>
    <mergeCell ref="G54:K54"/>
    <mergeCell ref="B80:C82"/>
    <mergeCell ref="E80:K80"/>
    <mergeCell ref="H81:I81"/>
    <mergeCell ref="J81:K81"/>
    <mergeCell ref="F82:G82"/>
    <mergeCell ref="B50:C50"/>
    <mergeCell ref="F50:J50"/>
    <mergeCell ref="H3:J3"/>
    <mergeCell ref="G4:I4"/>
    <mergeCell ref="B6:N6"/>
    <mergeCell ref="B7:N7"/>
    <mergeCell ref="B8:N8"/>
    <mergeCell ref="B42:M42"/>
    <mergeCell ref="B43:E43"/>
    <mergeCell ref="B48:C48"/>
    <mergeCell ref="F48:G48"/>
    <mergeCell ref="B49:C49"/>
    <mergeCell ref="F49:J49"/>
  </mergeCells>
  <phoneticPr fontId="1"/>
  <dataValidations count="6">
    <dataValidation type="list" allowBlank="1" showInputMessage="1" showErrorMessage="1" sqref="B49:B52">
      <formula1>$I$59:$I$66</formula1>
    </dataValidation>
    <dataValidation type="list" allowBlank="1" showInputMessage="1" showErrorMessage="1" prompt="年度を選択" sqref="G3">
      <formula1>"令和7年度,令和8年度,令和9年度,令和10年度,令和11年度"</formula1>
    </dataValidation>
    <dataValidation imeMode="off" allowBlank="1" showInputMessage="1" showErrorMessage="1" sqref="B53 J10:K41 G10:H41 B10:B42"/>
    <dataValidation type="list" allowBlank="1" showInputMessage="1" showErrorMessage="1" sqref="M10:M41">
      <formula1>"○,　"</formula1>
    </dataValidation>
    <dataValidation type="list" allowBlank="1" showInputMessage="1" showErrorMessage="1" sqref="F10:F41">
      <formula1>Ｉ.金銭出納簿の区分</formula1>
    </dataValidation>
    <dataValidation type="list" allowBlank="1" showInputMessage="1" showErrorMessage="1" sqref="C10:C41">
      <formula1>$C$59:$C$78</formula1>
    </dataValidation>
  </dataValidations>
  <printOptions horizontalCentered="1"/>
  <pageMargins left="0.59055118110236227" right="0.59055118110236227" top="0.6692913385826772" bottom="0.59055118110236227" header="0.51181102362204722" footer="0.51181102362204722"/>
  <pageSetup paperSize="9" scale="58" fitToHeight="0" orientation="landscape" r:id="rId1"/>
  <headerFooter alignWithMargins="0"/>
  <rowBreaks count="1" manualBreakCount="1">
    <brk id="45"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5"/>
  <sheetViews>
    <sheetView showZeros="0" view="pageBreakPreview" zoomScale="101" zoomScaleNormal="100" zoomScaleSheetLayoutView="100" workbookViewId="0">
      <selection activeCell="C40" sqref="C40"/>
    </sheetView>
  </sheetViews>
  <sheetFormatPr defaultColWidth="8.09765625" defaultRowHeight="16.2" x14ac:dyDescent="0.45"/>
  <cols>
    <col min="1" max="1" width="1.09765625" style="18" customWidth="1"/>
    <col min="2" max="2" width="14.69921875" style="18" customWidth="1"/>
    <col min="3" max="3" width="18.3984375" style="18" customWidth="1"/>
    <col min="4" max="4" width="6" style="18" hidden="1" customWidth="1"/>
    <col min="5" max="5" width="25.59765625" style="18" customWidth="1"/>
    <col min="6" max="6" width="5.5" style="18" customWidth="1"/>
    <col min="7" max="12" width="18.3984375" style="18" customWidth="1"/>
    <col min="13" max="13" width="9.796875" style="18" customWidth="1"/>
    <col min="14" max="23" width="2.59765625" style="18" customWidth="1"/>
    <col min="24" max="16384" width="8.09765625" style="18"/>
  </cols>
  <sheetData>
    <row r="1" spans="2:13" s="3" customFormat="1" ht="17.25" customHeight="1" x14ac:dyDescent="0.55000000000000004">
      <c r="B1" s="1" t="s">
        <v>88</v>
      </c>
      <c r="C1" s="2"/>
      <c r="D1" s="2"/>
      <c r="E1" s="2"/>
      <c r="F1" s="2"/>
      <c r="G1" s="2"/>
      <c r="H1" s="2"/>
      <c r="K1" s="4"/>
    </row>
    <row r="2" spans="2:13" s="3" customFormat="1" ht="17.25" customHeight="1" x14ac:dyDescent="0.55000000000000004">
      <c r="B2" s="1"/>
      <c r="C2" s="2"/>
      <c r="D2" s="2"/>
      <c r="E2" s="2"/>
      <c r="F2" s="2"/>
      <c r="G2" s="2"/>
      <c r="H2" s="2"/>
      <c r="K2" s="4"/>
    </row>
    <row r="3" spans="2:13" s="3" customFormat="1" ht="17.25" customHeight="1" x14ac:dyDescent="0.45">
      <c r="B3" s="1"/>
      <c r="C3" s="5"/>
      <c r="D3" s="6"/>
      <c r="E3" s="6"/>
      <c r="F3" s="6"/>
      <c r="G3" s="7" t="s">
        <v>121</v>
      </c>
      <c r="H3" s="141" t="s">
        <v>0</v>
      </c>
      <c r="I3" s="141"/>
      <c r="J3" s="141"/>
      <c r="K3" s="4"/>
    </row>
    <row r="4" spans="2:13" s="3" customFormat="1" ht="18.75" customHeight="1" x14ac:dyDescent="0.45">
      <c r="C4" s="6"/>
      <c r="D4" s="6"/>
      <c r="E4" s="6"/>
      <c r="F4" s="6"/>
      <c r="G4" s="142" t="s">
        <v>1</v>
      </c>
      <c r="H4" s="142"/>
      <c r="I4" s="142"/>
      <c r="K4" s="4" t="s">
        <v>2</v>
      </c>
      <c r="L4" s="130" t="str">
        <f>[2]はじめに!D5</f>
        <v>あいうえお集落協定</v>
      </c>
    </row>
    <row r="5" spans="2:13" s="3" customFormat="1" ht="18.75" customHeight="1" x14ac:dyDescent="0.45">
      <c r="B5" s="8"/>
      <c r="C5" s="6"/>
      <c r="D5" s="6"/>
      <c r="E5" s="6"/>
      <c r="F5" s="6"/>
      <c r="G5" s="131"/>
      <c r="H5" s="131"/>
      <c r="K5" s="4"/>
      <c r="L5" s="10"/>
    </row>
    <row r="6" spans="2:13" ht="23.4" customHeight="1" x14ac:dyDescent="0.45">
      <c r="B6" s="11" t="s">
        <v>7</v>
      </c>
      <c r="C6" s="11" t="s">
        <v>8</v>
      </c>
      <c r="D6" s="11" t="s">
        <v>9</v>
      </c>
      <c r="E6" s="12" t="s">
        <v>10</v>
      </c>
      <c r="F6" s="13" t="s">
        <v>11</v>
      </c>
      <c r="G6" s="14" t="s">
        <v>12</v>
      </c>
      <c r="H6" s="15" t="s">
        <v>13</v>
      </c>
      <c r="I6" s="15" t="s">
        <v>14</v>
      </c>
      <c r="J6" s="11" t="s">
        <v>15</v>
      </c>
      <c r="K6" s="11" t="s">
        <v>16</v>
      </c>
      <c r="L6" s="16" t="s">
        <v>17</v>
      </c>
      <c r="M6" s="17" t="s">
        <v>18</v>
      </c>
    </row>
    <row r="7" spans="2:13" ht="19.2" customHeight="1" x14ac:dyDescent="0.45">
      <c r="B7" s="19">
        <v>45748</v>
      </c>
      <c r="C7" s="20" t="s">
        <v>19</v>
      </c>
      <c r="D7" s="134">
        <f>MONTH('金銭出納簿（記入例）'!$B7)</f>
        <v>4</v>
      </c>
      <c r="E7" s="21" t="s">
        <v>89</v>
      </c>
      <c r="F7" s="22"/>
      <c r="G7" s="23">
        <v>1800000</v>
      </c>
      <c r="H7" s="24">
        <v>0</v>
      </c>
      <c r="I7" s="25">
        <f>G7-H7</f>
        <v>1800000</v>
      </c>
      <c r="J7" s="26"/>
      <c r="K7" s="27"/>
      <c r="L7" s="194" t="s">
        <v>90</v>
      </c>
      <c r="M7" s="29"/>
    </row>
    <row r="8" spans="2:13" ht="19.2" customHeight="1" x14ac:dyDescent="0.45">
      <c r="B8" s="19">
        <v>45748</v>
      </c>
      <c r="C8" s="20" t="s">
        <v>20</v>
      </c>
      <c r="D8" s="134">
        <f>MONTH('金銭出納簿（記入例）'!$B8)</f>
        <v>4</v>
      </c>
      <c r="E8" s="21" t="s">
        <v>91</v>
      </c>
      <c r="F8" s="30"/>
      <c r="G8" s="23">
        <v>130</v>
      </c>
      <c r="H8" s="24">
        <v>0</v>
      </c>
      <c r="I8" s="25">
        <f>I7+$G8-$H8</f>
        <v>1800130</v>
      </c>
      <c r="J8" s="26"/>
      <c r="K8" s="27"/>
      <c r="L8" s="28"/>
      <c r="M8" s="29"/>
    </row>
    <row r="9" spans="2:13" ht="19.2" customHeight="1" x14ac:dyDescent="0.45">
      <c r="B9" s="31">
        <v>45762</v>
      </c>
      <c r="C9" s="20" t="s">
        <v>21</v>
      </c>
      <c r="D9" s="134">
        <f>MONTH('金銭出納簿（記入例）'!$B9)</f>
        <v>4</v>
      </c>
      <c r="E9" s="21" t="s">
        <v>92</v>
      </c>
      <c r="F9" s="32"/>
      <c r="G9" s="23"/>
      <c r="H9" s="24">
        <v>5000</v>
      </c>
      <c r="I9" s="25">
        <f t="shared" ref="I9:I41" si="0">I8+$G9-$H9</f>
        <v>1795130</v>
      </c>
      <c r="J9" s="26"/>
      <c r="K9" s="27"/>
      <c r="L9" s="28"/>
      <c r="M9" s="29"/>
    </row>
    <row r="10" spans="2:13" ht="19.5" customHeight="1" x14ac:dyDescent="0.45">
      <c r="B10" s="19">
        <v>45780</v>
      </c>
      <c r="C10" s="20" t="s">
        <v>22</v>
      </c>
      <c r="D10" s="134">
        <f>MONTH('金銭出納簿（記入例）'!$B10)</f>
        <v>5</v>
      </c>
      <c r="E10" s="21" t="s">
        <v>93</v>
      </c>
      <c r="F10" s="30"/>
      <c r="G10" s="23"/>
      <c r="H10" s="24">
        <v>30000</v>
      </c>
      <c r="I10" s="25">
        <f t="shared" si="0"/>
        <v>1765130</v>
      </c>
      <c r="J10" s="26">
        <v>1</v>
      </c>
      <c r="K10" s="27"/>
      <c r="L10" s="28"/>
      <c r="M10" s="29"/>
    </row>
    <row r="11" spans="2:13" ht="31.8" customHeight="1" x14ac:dyDescent="0.45">
      <c r="B11" s="31">
        <v>45811</v>
      </c>
      <c r="C11" s="20" t="s">
        <v>22</v>
      </c>
      <c r="D11" s="134">
        <f>MONTH('金銭出納簿（記入例）'!$B11)</f>
        <v>6</v>
      </c>
      <c r="E11" s="21" t="s">
        <v>94</v>
      </c>
      <c r="F11" s="30"/>
      <c r="G11" s="23"/>
      <c r="H11" s="24">
        <v>300000</v>
      </c>
      <c r="I11" s="25">
        <f t="shared" si="0"/>
        <v>1465130</v>
      </c>
      <c r="J11" s="26">
        <v>2</v>
      </c>
      <c r="K11" s="27"/>
      <c r="L11" s="28" t="s">
        <v>95</v>
      </c>
      <c r="M11" s="29"/>
    </row>
    <row r="12" spans="2:13" ht="19.5" customHeight="1" x14ac:dyDescent="0.45">
      <c r="B12" s="31">
        <v>45815</v>
      </c>
      <c r="C12" s="20" t="s">
        <v>23</v>
      </c>
      <c r="D12" s="134">
        <f>MONTH('金銭出納簿（記入例）'!$B12)</f>
        <v>6</v>
      </c>
      <c r="E12" s="21" t="s">
        <v>96</v>
      </c>
      <c r="F12" s="30"/>
      <c r="G12" s="23"/>
      <c r="H12" s="24">
        <v>60000</v>
      </c>
      <c r="I12" s="25">
        <f t="shared" si="0"/>
        <v>1405130</v>
      </c>
      <c r="J12" s="26">
        <v>3</v>
      </c>
      <c r="K12" s="27"/>
      <c r="L12" s="28"/>
      <c r="M12" s="29"/>
    </row>
    <row r="13" spans="2:13" ht="19.5" customHeight="1" x14ac:dyDescent="0.45">
      <c r="B13" s="31">
        <v>45839</v>
      </c>
      <c r="C13" s="20" t="s">
        <v>24</v>
      </c>
      <c r="D13" s="134">
        <f>MONTH('金銭出納簿（記入例）'!$B13)</f>
        <v>7</v>
      </c>
      <c r="E13" s="21" t="s">
        <v>97</v>
      </c>
      <c r="F13" s="33"/>
      <c r="G13" s="23"/>
      <c r="H13" s="24">
        <v>60000</v>
      </c>
      <c r="I13" s="25">
        <f t="shared" si="0"/>
        <v>1345130</v>
      </c>
      <c r="J13" s="26">
        <v>4</v>
      </c>
      <c r="K13" s="27"/>
      <c r="L13" s="28"/>
      <c r="M13" s="29"/>
    </row>
    <row r="14" spans="2:13" ht="19.5" customHeight="1" x14ac:dyDescent="0.45">
      <c r="B14" s="31">
        <v>45872</v>
      </c>
      <c r="C14" s="20" t="s">
        <v>25</v>
      </c>
      <c r="D14" s="134">
        <f>MONTH('金銭出納簿（記入例）'!$B14)</f>
        <v>8</v>
      </c>
      <c r="E14" s="21" t="s">
        <v>98</v>
      </c>
      <c r="F14" s="30"/>
      <c r="G14" s="23"/>
      <c r="H14" s="24">
        <v>100000</v>
      </c>
      <c r="I14" s="25">
        <f t="shared" si="0"/>
        <v>1245130</v>
      </c>
      <c r="J14" s="26">
        <v>5</v>
      </c>
      <c r="K14" s="27"/>
      <c r="L14" s="28"/>
      <c r="M14" s="29"/>
    </row>
    <row r="15" spans="2:13" ht="19.5" customHeight="1" x14ac:dyDescent="0.45">
      <c r="B15" s="31">
        <v>45877</v>
      </c>
      <c r="C15" s="20" t="s">
        <v>26</v>
      </c>
      <c r="D15" s="135">
        <f>MONTH('金銭出納簿（記入例）'!$B15)</f>
        <v>8</v>
      </c>
      <c r="E15" s="21" t="s">
        <v>99</v>
      </c>
      <c r="F15" s="30"/>
      <c r="G15" s="23"/>
      <c r="H15" s="24">
        <v>50000</v>
      </c>
      <c r="I15" s="25">
        <f t="shared" si="0"/>
        <v>1195130</v>
      </c>
      <c r="J15" s="26">
        <v>6</v>
      </c>
      <c r="K15" s="27"/>
      <c r="L15" s="28"/>
      <c r="M15" s="29"/>
    </row>
    <row r="16" spans="2:13" ht="19.5" customHeight="1" x14ac:dyDescent="0.45">
      <c r="B16" s="31">
        <v>45901</v>
      </c>
      <c r="C16" s="20" t="s">
        <v>26</v>
      </c>
      <c r="D16" s="134">
        <f>MONTH('金銭出納簿（記入例）'!$B16)</f>
        <v>9</v>
      </c>
      <c r="E16" s="21" t="s">
        <v>100</v>
      </c>
      <c r="F16" s="30"/>
      <c r="G16" s="23"/>
      <c r="H16" s="24">
        <v>120000</v>
      </c>
      <c r="I16" s="25">
        <f t="shared" si="0"/>
        <v>1075130</v>
      </c>
      <c r="J16" s="26">
        <v>7</v>
      </c>
      <c r="K16" s="27"/>
      <c r="L16" s="28"/>
      <c r="M16" s="29"/>
    </row>
    <row r="17" spans="2:13" ht="19.5" customHeight="1" x14ac:dyDescent="0.45">
      <c r="B17" s="31">
        <v>45915</v>
      </c>
      <c r="C17" s="20" t="s">
        <v>20</v>
      </c>
      <c r="D17" s="134">
        <f>MONTH('金銭出納簿（記入例）'!$B17)</f>
        <v>9</v>
      </c>
      <c r="E17" s="21" t="s">
        <v>96</v>
      </c>
      <c r="F17" s="30"/>
      <c r="G17" s="23">
        <v>20000</v>
      </c>
      <c r="H17" s="24"/>
      <c r="I17" s="25">
        <f t="shared" si="0"/>
        <v>1095130</v>
      </c>
      <c r="J17" s="26">
        <v>8</v>
      </c>
      <c r="K17" s="27"/>
      <c r="L17" s="28"/>
      <c r="M17" s="29"/>
    </row>
    <row r="18" spans="2:13" ht="19.5" customHeight="1" x14ac:dyDescent="0.45">
      <c r="B18" s="31">
        <v>45925</v>
      </c>
      <c r="C18" s="20" t="s">
        <v>27</v>
      </c>
      <c r="D18" s="134">
        <f>MONTH('金銭出納簿（記入例）'!$B18)</f>
        <v>9</v>
      </c>
      <c r="E18" s="21" t="s">
        <v>101</v>
      </c>
      <c r="F18" s="30"/>
      <c r="G18" s="23"/>
      <c r="H18" s="24">
        <v>400000</v>
      </c>
      <c r="I18" s="25">
        <f t="shared" si="0"/>
        <v>695130</v>
      </c>
      <c r="J18" s="26" t="s">
        <v>102</v>
      </c>
      <c r="K18" s="27"/>
      <c r="L18" s="28"/>
      <c r="M18" s="29"/>
    </row>
    <row r="19" spans="2:13" ht="19.5" customHeight="1" x14ac:dyDescent="0.45">
      <c r="B19" s="31">
        <v>45931</v>
      </c>
      <c r="C19" s="20" t="s">
        <v>20</v>
      </c>
      <c r="D19" s="134">
        <f>MONTH('金銭出納簿（記入例）'!$B19)</f>
        <v>10</v>
      </c>
      <c r="E19" s="21" t="s">
        <v>91</v>
      </c>
      <c r="F19" s="30"/>
      <c r="G19" s="23">
        <v>40</v>
      </c>
      <c r="H19" s="24">
        <v>0</v>
      </c>
      <c r="I19" s="25">
        <f t="shared" si="0"/>
        <v>695170</v>
      </c>
      <c r="J19" s="26"/>
      <c r="K19" s="27"/>
      <c r="L19" s="28"/>
      <c r="M19" s="29"/>
    </row>
    <row r="20" spans="2:13" ht="19.5" customHeight="1" x14ac:dyDescent="0.45">
      <c r="B20" s="31">
        <v>45931</v>
      </c>
      <c r="C20" s="20" t="s">
        <v>24</v>
      </c>
      <c r="D20" s="134">
        <f>MONTH('金銭出納簿（記入例）'!$B20)</f>
        <v>10</v>
      </c>
      <c r="E20" s="21" t="s">
        <v>103</v>
      </c>
      <c r="F20" s="30"/>
      <c r="G20" s="23"/>
      <c r="H20" s="24">
        <v>60000</v>
      </c>
      <c r="I20" s="25">
        <f t="shared" si="0"/>
        <v>635170</v>
      </c>
      <c r="J20" s="26">
        <v>11</v>
      </c>
      <c r="K20" s="27"/>
      <c r="L20" s="28"/>
      <c r="M20" s="29"/>
    </row>
    <row r="21" spans="2:13" ht="19.5" customHeight="1" x14ac:dyDescent="0.45">
      <c r="B21" s="31">
        <v>45976</v>
      </c>
      <c r="C21" s="20" t="s">
        <v>28</v>
      </c>
      <c r="D21" s="134">
        <f>MONTH('金銭出納簿（記入例）'!$B21)</f>
        <v>11</v>
      </c>
      <c r="E21" s="21" t="s">
        <v>104</v>
      </c>
      <c r="F21" s="30"/>
      <c r="G21" s="23">
        <v>4800000</v>
      </c>
      <c r="H21" s="24">
        <v>0</v>
      </c>
      <c r="I21" s="25">
        <f t="shared" si="0"/>
        <v>5435170</v>
      </c>
      <c r="J21" s="26"/>
      <c r="K21" s="27"/>
      <c r="L21" s="28"/>
      <c r="M21" s="29"/>
    </row>
    <row r="22" spans="2:13" ht="19.5" customHeight="1" x14ac:dyDescent="0.45">
      <c r="B22" s="31">
        <v>45991</v>
      </c>
      <c r="C22" s="20" t="s">
        <v>29</v>
      </c>
      <c r="D22" s="134">
        <f>MONTH('金銭出納簿（記入例）'!$B22)</f>
        <v>11</v>
      </c>
      <c r="E22" s="21" t="s">
        <v>30</v>
      </c>
      <c r="F22" s="30"/>
      <c r="G22" s="23"/>
      <c r="H22" s="24">
        <v>2400000</v>
      </c>
      <c r="I22" s="25">
        <f t="shared" si="0"/>
        <v>3035170</v>
      </c>
      <c r="J22" s="26" t="s">
        <v>105</v>
      </c>
      <c r="K22" s="27"/>
      <c r="L22" s="28"/>
      <c r="M22" s="29"/>
    </row>
    <row r="23" spans="2:13" ht="19.5" customHeight="1" x14ac:dyDescent="0.45">
      <c r="B23" s="31">
        <v>45991</v>
      </c>
      <c r="C23" s="20" t="s">
        <v>31</v>
      </c>
      <c r="D23" s="134">
        <f>MONTH('金銭出納簿（記入例）'!$B23)</f>
        <v>11</v>
      </c>
      <c r="E23" s="21" t="s">
        <v>30</v>
      </c>
      <c r="F23" s="30"/>
      <c r="G23" s="23"/>
      <c r="H23" s="24">
        <v>100000</v>
      </c>
      <c r="I23" s="25">
        <f t="shared" si="0"/>
        <v>2935170</v>
      </c>
      <c r="J23" s="26" t="s">
        <v>105</v>
      </c>
      <c r="K23" s="27"/>
      <c r="L23" s="28"/>
      <c r="M23" s="29"/>
    </row>
    <row r="24" spans="2:13" ht="19.5" customHeight="1" x14ac:dyDescent="0.45">
      <c r="B24" s="31">
        <v>45991</v>
      </c>
      <c r="C24" s="20" t="s">
        <v>23</v>
      </c>
      <c r="D24" s="134">
        <f>MONTH('金銭出納簿（記入例）'!$B24)</f>
        <v>11</v>
      </c>
      <c r="E24" s="21" t="s">
        <v>106</v>
      </c>
      <c r="F24" s="30"/>
      <c r="G24" s="23"/>
      <c r="H24" s="24">
        <v>20000</v>
      </c>
      <c r="I24" s="25">
        <f t="shared" si="0"/>
        <v>2915170</v>
      </c>
      <c r="J24" s="26"/>
      <c r="K24" s="27"/>
      <c r="L24" s="28"/>
      <c r="M24" s="29"/>
    </row>
    <row r="25" spans="2:13" ht="19.5" customHeight="1" x14ac:dyDescent="0.45">
      <c r="B25" s="31">
        <v>45992</v>
      </c>
      <c r="C25" s="20" t="s">
        <v>29</v>
      </c>
      <c r="D25" s="134">
        <f>MONTH('金銭出納簿（記入例）'!$B25)</f>
        <v>12</v>
      </c>
      <c r="E25" s="21" t="s">
        <v>30</v>
      </c>
      <c r="F25" s="22"/>
      <c r="G25" s="23"/>
      <c r="H25" s="24">
        <v>200000</v>
      </c>
      <c r="I25" s="25">
        <f t="shared" si="0"/>
        <v>2715170</v>
      </c>
      <c r="J25" s="26" t="s">
        <v>107</v>
      </c>
      <c r="K25" s="27"/>
      <c r="L25" s="28"/>
      <c r="M25" s="29"/>
    </row>
    <row r="26" spans="2:13" ht="19.5" customHeight="1" x14ac:dyDescent="0.45">
      <c r="B26" s="31">
        <v>46023</v>
      </c>
      <c r="C26" s="20" t="s">
        <v>23</v>
      </c>
      <c r="D26" s="134">
        <f>MONTH('金銭出納簿（記入例）'!$B26)</f>
        <v>1</v>
      </c>
      <c r="E26" s="21" t="s">
        <v>106</v>
      </c>
      <c r="F26" s="30"/>
      <c r="G26" s="23"/>
      <c r="H26" s="24">
        <v>40000</v>
      </c>
      <c r="I26" s="25">
        <f t="shared" si="0"/>
        <v>2675170</v>
      </c>
      <c r="J26" s="26">
        <v>58</v>
      </c>
      <c r="K26" s="27"/>
      <c r="L26" s="28"/>
      <c r="M26" s="29"/>
    </row>
    <row r="27" spans="2:13" ht="19.5" customHeight="1" x14ac:dyDescent="0.45">
      <c r="B27" s="31">
        <v>46034</v>
      </c>
      <c r="C27" s="20" t="s">
        <v>21</v>
      </c>
      <c r="D27" s="134">
        <f>MONTH('金銭出納簿（記入例）'!$B27)</f>
        <v>1</v>
      </c>
      <c r="E27" s="21" t="s">
        <v>108</v>
      </c>
      <c r="F27" s="32"/>
      <c r="G27" s="23"/>
      <c r="H27" s="24">
        <v>200000</v>
      </c>
      <c r="I27" s="25">
        <f t="shared" si="0"/>
        <v>2475170</v>
      </c>
      <c r="J27" s="26">
        <v>59</v>
      </c>
      <c r="K27" s="27"/>
      <c r="L27" s="28"/>
      <c r="M27" s="29"/>
    </row>
    <row r="28" spans="2:13" ht="19.5" customHeight="1" x14ac:dyDescent="0.45">
      <c r="B28" s="31">
        <v>46035</v>
      </c>
      <c r="C28" s="20" t="s">
        <v>26</v>
      </c>
      <c r="D28" s="134">
        <f>MONTH('金銭出納簿（記入例）'!$B28)</f>
        <v>1</v>
      </c>
      <c r="E28" s="21" t="s">
        <v>109</v>
      </c>
      <c r="F28" s="30"/>
      <c r="G28" s="23"/>
      <c r="H28" s="24">
        <v>200000</v>
      </c>
      <c r="I28" s="25">
        <f t="shared" si="0"/>
        <v>2275170</v>
      </c>
      <c r="J28" s="26">
        <v>60</v>
      </c>
      <c r="K28" s="27"/>
      <c r="L28" s="28"/>
      <c r="M28" s="29"/>
    </row>
    <row r="29" spans="2:13" ht="19.5" customHeight="1" x14ac:dyDescent="0.45">
      <c r="B29" s="31">
        <v>46024</v>
      </c>
      <c r="C29" s="20" t="s">
        <v>20</v>
      </c>
      <c r="D29" s="134">
        <f>MONTH('金銭出納簿（記入例）'!$B29)</f>
        <v>1</v>
      </c>
      <c r="E29" s="21" t="s">
        <v>91</v>
      </c>
      <c r="F29" s="30"/>
      <c r="G29" s="23">
        <v>120</v>
      </c>
      <c r="H29" s="24"/>
      <c r="I29" s="25">
        <f t="shared" si="0"/>
        <v>2275290</v>
      </c>
      <c r="J29" s="26"/>
      <c r="K29" s="27"/>
      <c r="L29" s="28"/>
      <c r="M29" s="29"/>
    </row>
    <row r="30" spans="2:13" ht="19.5" customHeight="1" x14ac:dyDescent="0.45">
      <c r="B30" s="31">
        <v>46038</v>
      </c>
      <c r="C30" s="20" t="s">
        <v>32</v>
      </c>
      <c r="D30" s="134">
        <f>MONTH('金銭出納簿（記入例）'!$B30)</f>
        <v>1</v>
      </c>
      <c r="E30" s="21" t="s">
        <v>110</v>
      </c>
      <c r="F30" s="30"/>
      <c r="G30" s="23"/>
      <c r="H30" s="24">
        <v>50000</v>
      </c>
      <c r="I30" s="25">
        <f t="shared" si="0"/>
        <v>2225290</v>
      </c>
      <c r="J30" s="26">
        <v>61</v>
      </c>
      <c r="K30" s="27"/>
      <c r="L30" s="28"/>
      <c r="M30" s="29"/>
    </row>
    <row r="31" spans="2:13" ht="19.5" customHeight="1" x14ac:dyDescent="0.45">
      <c r="B31" s="31">
        <v>46039</v>
      </c>
      <c r="C31" s="20" t="s">
        <v>32</v>
      </c>
      <c r="D31" s="134">
        <f>MONTH('金銭出納簿（記入例）'!$B31)</f>
        <v>1</v>
      </c>
      <c r="E31" s="21" t="s">
        <v>110</v>
      </c>
      <c r="F31" s="33"/>
      <c r="G31" s="23"/>
      <c r="H31" s="24">
        <v>50000</v>
      </c>
      <c r="I31" s="25">
        <f t="shared" si="0"/>
        <v>2175290</v>
      </c>
      <c r="J31" s="26">
        <v>62</v>
      </c>
      <c r="K31" s="27"/>
      <c r="L31" s="28"/>
      <c r="M31" s="29"/>
    </row>
    <row r="32" spans="2:13" ht="19.5" customHeight="1" x14ac:dyDescent="0.45">
      <c r="B32" s="31">
        <v>46054</v>
      </c>
      <c r="C32" s="20" t="s">
        <v>33</v>
      </c>
      <c r="D32" s="134">
        <f>MONTH('金銭出納簿（記入例）'!$B32)</f>
        <v>2</v>
      </c>
      <c r="E32" s="21" t="s">
        <v>111</v>
      </c>
      <c r="F32" s="30"/>
      <c r="G32" s="23"/>
      <c r="H32" s="24">
        <v>2000</v>
      </c>
      <c r="I32" s="25">
        <f t="shared" si="0"/>
        <v>2173290</v>
      </c>
      <c r="J32" s="26">
        <v>63</v>
      </c>
      <c r="K32" s="27"/>
      <c r="L32" s="28"/>
      <c r="M32" s="29"/>
    </row>
    <row r="33" spans="2:13" ht="19.5" customHeight="1" x14ac:dyDescent="0.45">
      <c r="B33" s="31">
        <v>46055</v>
      </c>
      <c r="C33" s="20" t="s">
        <v>34</v>
      </c>
      <c r="D33" s="134">
        <f>MONTH('金銭出納簿（記入例）'!$B33)</f>
        <v>2</v>
      </c>
      <c r="E33" s="21" t="s">
        <v>112</v>
      </c>
      <c r="F33" s="30"/>
      <c r="G33" s="23"/>
      <c r="H33" s="24">
        <v>100000</v>
      </c>
      <c r="I33" s="25">
        <f t="shared" si="0"/>
        <v>2073290</v>
      </c>
      <c r="J33" s="26">
        <v>64</v>
      </c>
      <c r="K33" s="27"/>
      <c r="L33" s="28"/>
      <c r="M33" s="29"/>
    </row>
    <row r="34" spans="2:13" ht="19.5" customHeight="1" x14ac:dyDescent="0.45">
      <c r="B34" s="31">
        <v>46056</v>
      </c>
      <c r="C34" s="20" t="s">
        <v>25</v>
      </c>
      <c r="D34" s="134">
        <f>MONTH('金銭出納簿（記入例）'!$B34)</f>
        <v>2</v>
      </c>
      <c r="E34" s="21" t="s">
        <v>113</v>
      </c>
      <c r="F34" s="30"/>
      <c r="G34" s="23"/>
      <c r="H34" s="24">
        <v>100000</v>
      </c>
      <c r="I34" s="25">
        <f t="shared" si="0"/>
        <v>1973290</v>
      </c>
      <c r="J34" s="26">
        <v>65</v>
      </c>
      <c r="K34" s="27"/>
      <c r="L34" s="28"/>
      <c r="M34" s="29"/>
    </row>
    <row r="35" spans="2:13" ht="19.5" customHeight="1" x14ac:dyDescent="0.45">
      <c r="B35" s="31">
        <v>46058</v>
      </c>
      <c r="C35" s="20" t="s">
        <v>35</v>
      </c>
      <c r="D35" s="134">
        <f>MONTH('金銭出納簿（記入例）'!$B35)</f>
        <v>2</v>
      </c>
      <c r="E35" s="21" t="s">
        <v>114</v>
      </c>
      <c r="F35" s="30"/>
      <c r="G35" s="23"/>
      <c r="H35" s="24">
        <v>50000</v>
      </c>
      <c r="I35" s="25">
        <f t="shared" si="0"/>
        <v>1923290</v>
      </c>
      <c r="J35" s="26">
        <v>66</v>
      </c>
      <c r="K35" s="27"/>
      <c r="L35" s="28"/>
      <c r="M35" s="29"/>
    </row>
    <row r="36" spans="2:13" ht="19.5" customHeight="1" x14ac:dyDescent="0.45">
      <c r="B36" s="31">
        <v>46084</v>
      </c>
      <c r="C36" s="20" t="s">
        <v>21</v>
      </c>
      <c r="D36" s="134">
        <f>MONTH('金銭出納簿（記入例）'!$B36)</f>
        <v>3</v>
      </c>
      <c r="E36" s="21" t="s">
        <v>110</v>
      </c>
      <c r="F36" s="30"/>
      <c r="G36" s="23"/>
      <c r="H36" s="24">
        <v>50000</v>
      </c>
      <c r="I36" s="25">
        <f t="shared" si="0"/>
        <v>1873290</v>
      </c>
      <c r="J36" s="26">
        <v>67</v>
      </c>
      <c r="K36" s="27"/>
      <c r="L36" s="28"/>
      <c r="M36" s="29"/>
    </row>
    <row r="37" spans="2:13" ht="19.5" customHeight="1" x14ac:dyDescent="0.45">
      <c r="B37" s="31">
        <v>46084</v>
      </c>
      <c r="C37" s="20" t="s">
        <v>36</v>
      </c>
      <c r="D37" s="134">
        <f>MONTH('金銭出納簿（記入例）'!$B37)</f>
        <v>3</v>
      </c>
      <c r="E37" s="21" t="s">
        <v>115</v>
      </c>
      <c r="F37" s="30"/>
      <c r="G37" s="23"/>
      <c r="H37" s="24">
        <v>20000</v>
      </c>
      <c r="I37" s="25">
        <f t="shared" si="0"/>
        <v>1853290</v>
      </c>
      <c r="J37" s="26">
        <v>68</v>
      </c>
      <c r="K37" s="27"/>
      <c r="L37" s="28"/>
      <c r="M37" s="29"/>
    </row>
    <row r="38" spans="2:13" ht="19.5" customHeight="1" x14ac:dyDescent="0.45">
      <c r="B38" s="31">
        <v>46084</v>
      </c>
      <c r="C38" s="20" t="s">
        <v>36</v>
      </c>
      <c r="D38" s="134">
        <f>MONTH('金銭出納簿（記入例）'!$B38)</f>
        <v>3</v>
      </c>
      <c r="E38" s="21" t="s">
        <v>116</v>
      </c>
      <c r="F38" s="30"/>
      <c r="G38" s="23"/>
      <c r="H38" s="24">
        <v>3000</v>
      </c>
      <c r="I38" s="25">
        <f t="shared" si="0"/>
        <v>1850290</v>
      </c>
      <c r="J38" s="26">
        <v>69</v>
      </c>
      <c r="K38" s="27"/>
      <c r="L38" s="28"/>
      <c r="M38" s="29"/>
    </row>
    <row r="39" spans="2:13" ht="19.5" customHeight="1" x14ac:dyDescent="0.45">
      <c r="B39" s="31">
        <v>46112</v>
      </c>
      <c r="C39" s="20" t="s">
        <v>29</v>
      </c>
      <c r="D39" s="134">
        <f>MONTH('金銭出納簿（記入例）'!$B39)</f>
        <v>3</v>
      </c>
      <c r="E39" s="21" t="s">
        <v>30</v>
      </c>
      <c r="F39" s="30"/>
      <c r="G39" s="23"/>
      <c r="H39" s="24">
        <v>150000</v>
      </c>
      <c r="I39" s="25">
        <f t="shared" si="0"/>
        <v>1700290</v>
      </c>
      <c r="J39" s="26">
        <v>70</v>
      </c>
      <c r="K39" s="27"/>
      <c r="L39" s="28"/>
      <c r="M39" s="29"/>
    </row>
    <row r="40" spans="2:13" ht="19.5" customHeight="1" x14ac:dyDescent="0.45">
      <c r="B40" s="31"/>
      <c r="C40" s="20"/>
      <c r="D40" s="134">
        <f>MONTH('金銭出納簿（記入例）'!$B40)</f>
        <v>1</v>
      </c>
      <c r="E40" s="21"/>
      <c r="F40" s="30"/>
      <c r="G40" s="23"/>
      <c r="H40" s="24"/>
      <c r="I40" s="25">
        <f t="shared" si="0"/>
        <v>1700290</v>
      </c>
      <c r="J40" s="26"/>
      <c r="K40" s="27"/>
      <c r="L40" s="28"/>
      <c r="M40" s="29"/>
    </row>
    <row r="41" spans="2:13" ht="19.5" customHeight="1" x14ac:dyDescent="0.45">
      <c r="B41" s="31"/>
      <c r="C41" s="20"/>
      <c r="D41" s="134">
        <f>MONTH('金銭出納簿（記入例）'!$B41)</f>
        <v>1</v>
      </c>
      <c r="E41" s="21"/>
      <c r="F41" s="30"/>
      <c r="G41" s="23"/>
      <c r="H41" s="24"/>
      <c r="I41" s="25">
        <f t="shared" si="0"/>
        <v>1700290</v>
      </c>
      <c r="J41" s="26"/>
      <c r="K41" s="27"/>
      <c r="L41" s="28"/>
      <c r="M41" s="29"/>
    </row>
    <row r="42" spans="2:13" ht="19.5" customHeight="1" thickBot="1" x14ac:dyDescent="0.5">
      <c r="B42" s="145" t="s">
        <v>37</v>
      </c>
      <c r="C42" s="146"/>
      <c r="D42" s="146"/>
      <c r="E42" s="146"/>
      <c r="F42" s="146"/>
      <c r="G42" s="146"/>
      <c r="H42" s="146"/>
      <c r="I42" s="146"/>
      <c r="J42" s="146"/>
      <c r="K42" s="146"/>
      <c r="L42" s="146"/>
      <c r="M42" s="146"/>
    </row>
    <row r="43" spans="2:13" ht="19.5" customHeight="1" thickTop="1" x14ac:dyDescent="0.45">
      <c r="B43" s="147" t="s">
        <v>38</v>
      </c>
      <c r="C43" s="148"/>
      <c r="D43" s="148"/>
      <c r="E43" s="149"/>
      <c r="F43" s="34"/>
      <c r="G43" s="35">
        <f>SUM($G$7:$G$42)</f>
        <v>6620290</v>
      </c>
      <c r="H43" s="36">
        <f>SUM($H$7:$H$42)</f>
        <v>4920000</v>
      </c>
      <c r="I43" s="36">
        <f>G43-H43</f>
        <v>1700290</v>
      </c>
      <c r="J43" s="37"/>
      <c r="K43" s="38"/>
      <c r="L43" s="39"/>
      <c r="M43" s="40"/>
    </row>
    <row r="44" spans="2:13" ht="14.25" customHeight="1" x14ac:dyDescent="0.45">
      <c r="B44" s="41" t="s">
        <v>39</v>
      </c>
      <c r="C44" s="42"/>
      <c r="D44" s="42"/>
      <c r="E44" s="42"/>
      <c r="F44" s="42"/>
      <c r="G44" s="43"/>
      <c r="H44" s="44"/>
      <c r="I44" s="45"/>
      <c r="J44" s="45"/>
      <c r="K44" s="45"/>
    </row>
    <row r="45" spans="2:13" ht="19.2" customHeight="1" x14ac:dyDescent="0.45">
      <c r="B45" s="46"/>
      <c r="C45" s="46"/>
      <c r="D45" s="46"/>
      <c r="E45" s="46"/>
      <c r="F45" s="46"/>
      <c r="G45" s="46"/>
      <c r="H45" s="46"/>
      <c r="I45" s="46"/>
      <c r="J45" s="46"/>
      <c r="K45" s="46"/>
    </row>
    <row r="46" spans="2:13" ht="19.2" customHeight="1" x14ac:dyDescent="0.45">
      <c r="B46" s="47" t="s">
        <v>40</v>
      </c>
      <c r="C46" s="46"/>
      <c r="D46" s="46"/>
      <c r="E46" s="46"/>
      <c r="F46" s="46"/>
      <c r="G46" s="46"/>
      <c r="H46" s="46"/>
      <c r="I46" s="46"/>
      <c r="J46" s="46"/>
      <c r="K46" s="46"/>
    </row>
    <row r="47" spans="2:13" ht="19.2" customHeight="1" x14ac:dyDescent="0.45">
      <c r="B47" s="48" t="s">
        <v>41</v>
      </c>
      <c r="C47" s="46"/>
      <c r="D47" s="46"/>
      <c r="E47" s="46"/>
      <c r="F47" s="46"/>
      <c r="G47" s="46"/>
      <c r="H47" s="46"/>
      <c r="I47" s="46"/>
      <c r="J47" s="46"/>
      <c r="K47" s="46"/>
    </row>
    <row r="48" spans="2:13" ht="19.2" customHeight="1" x14ac:dyDescent="0.5">
      <c r="B48" s="150" t="s">
        <v>42</v>
      </c>
      <c r="C48" s="151"/>
      <c r="D48" s="49"/>
      <c r="E48" s="50" t="s">
        <v>43</v>
      </c>
      <c r="F48" s="152" t="s">
        <v>44</v>
      </c>
      <c r="G48" s="153"/>
      <c r="H48" s="51"/>
      <c r="I48" s="51"/>
      <c r="J48" s="51"/>
      <c r="K48" s="52" t="s">
        <v>45</v>
      </c>
    </row>
    <row r="49" spans="2:12" ht="19.2" customHeight="1" x14ac:dyDescent="0.5">
      <c r="B49" s="136" t="s">
        <v>46</v>
      </c>
      <c r="C49" s="137"/>
      <c r="D49" s="53"/>
      <c r="E49" s="54">
        <v>1000000</v>
      </c>
      <c r="F49" s="138" t="s">
        <v>117</v>
      </c>
      <c r="G49" s="139"/>
      <c r="H49" s="139"/>
      <c r="I49" s="139"/>
      <c r="J49" s="140"/>
      <c r="K49" s="55" t="s">
        <v>122</v>
      </c>
    </row>
    <row r="50" spans="2:12" ht="19.2" customHeight="1" x14ac:dyDescent="0.5">
      <c r="B50" s="136" t="s">
        <v>47</v>
      </c>
      <c r="C50" s="137"/>
      <c r="D50" s="53"/>
      <c r="E50" s="54">
        <v>690000</v>
      </c>
      <c r="F50" s="138" t="s">
        <v>118</v>
      </c>
      <c r="G50" s="139"/>
      <c r="H50" s="139"/>
      <c r="I50" s="139"/>
      <c r="J50" s="140"/>
      <c r="K50" s="55" t="s">
        <v>122</v>
      </c>
    </row>
    <row r="51" spans="2:12" ht="19.2" customHeight="1" x14ac:dyDescent="0.5">
      <c r="B51" s="136" t="s">
        <v>48</v>
      </c>
      <c r="C51" s="137"/>
      <c r="D51" s="53"/>
      <c r="E51" s="54">
        <v>10000</v>
      </c>
      <c r="F51" s="138" t="s">
        <v>119</v>
      </c>
      <c r="G51" s="139"/>
      <c r="H51" s="139"/>
      <c r="I51" s="139"/>
      <c r="J51" s="140"/>
      <c r="K51" s="55" t="s">
        <v>123</v>
      </c>
    </row>
    <row r="52" spans="2:12" ht="19.2" customHeight="1" x14ac:dyDescent="0.5">
      <c r="B52" s="156" t="s">
        <v>49</v>
      </c>
      <c r="C52" s="157"/>
      <c r="D52" s="53"/>
      <c r="E52" s="54">
        <v>289</v>
      </c>
      <c r="F52" s="158" t="s">
        <v>120</v>
      </c>
      <c r="G52" s="159"/>
      <c r="H52" s="159"/>
      <c r="I52" s="159"/>
      <c r="J52" s="160"/>
      <c r="K52" s="55" t="s">
        <v>124</v>
      </c>
      <c r="L52" s="56"/>
    </row>
    <row r="53" spans="2:12" ht="19.2" customHeight="1" thickBot="1" x14ac:dyDescent="0.5">
      <c r="B53" s="161" t="s">
        <v>37</v>
      </c>
      <c r="C53" s="162"/>
      <c r="D53" s="162"/>
      <c r="E53" s="162"/>
      <c r="F53" s="162"/>
      <c r="G53" s="162"/>
      <c r="H53" s="162"/>
      <c r="I53" s="162"/>
      <c r="J53" s="162"/>
      <c r="K53" s="162"/>
      <c r="L53" s="57"/>
    </row>
    <row r="54" spans="2:12" ht="25.2" customHeight="1" thickTop="1" x14ac:dyDescent="0.5">
      <c r="B54" s="163" t="s">
        <v>50</v>
      </c>
      <c r="C54" s="164"/>
      <c r="D54" s="58"/>
      <c r="E54" s="59">
        <f>SUM($E$49:$E$53)</f>
        <v>1700289</v>
      </c>
      <c r="F54" s="60"/>
      <c r="G54" s="165"/>
      <c r="H54" s="165"/>
      <c r="I54" s="165"/>
      <c r="J54" s="165"/>
      <c r="K54" s="166"/>
      <c r="L54" s="61"/>
    </row>
    <row r="55" spans="2:12" ht="16.95" customHeight="1" x14ac:dyDescent="0.45">
      <c r="B55" s="41"/>
      <c r="C55" s="46"/>
      <c r="D55" s="46"/>
      <c r="E55" s="46"/>
      <c r="F55" s="46"/>
      <c r="G55" s="46"/>
      <c r="H55" s="46"/>
      <c r="I55" s="46"/>
      <c r="J55" s="46"/>
      <c r="K55" s="46"/>
      <c r="L55" s="56"/>
    </row>
    <row r="56" spans="2:12" ht="8.4" customHeight="1" x14ac:dyDescent="0.45">
      <c r="B56" s="46"/>
      <c r="C56" s="46"/>
      <c r="D56" s="46"/>
      <c r="E56" s="46"/>
      <c r="F56" s="46"/>
      <c r="G56" s="46"/>
      <c r="H56" s="46"/>
      <c r="I56" s="46"/>
      <c r="J56" s="46"/>
      <c r="K56" s="46"/>
      <c r="L56" s="56"/>
    </row>
    <row r="57" spans="2:12" s="68" customFormat="1" ht="18" customHeight="1" x14ac:dyDescent="0.5">
      <c r="B57" s="62"/>
      <c r="C57" s="63"/>
      <c r="D57" s="63"/>
      <c r="E57" s="63"/>
      <c r="F57" s="63"/>
      <c r="G57" s="64"/>
      <c r="H57" s="65"/>
      <c r="I57" s="66"/>
      <c r="J57" s="66"/>
      <c r="K57" s="66"/>
      <c r="L57" s="67"/>
    </row>
    <row r="58" spans="2:12" s="68" customFormat="1" ht="18" customHeight="1" x14ac:dyDescent="0.5">
      <c r="B58" s="69"/>
      <c r="C58" s="69" t="s">
        <v>51</v>
      </c>
      <c r="D58" s="69"/>
      <c r="E58" s="69"/>
      <c r="F58" s="69"/>
      <c r="G58" s="69"/>
      <c r="H58" s="69"/>
      <c r="I58" s="70" t="s">
        <v>52</v>
      </c>
      <c r="J58" s="69"/>
      <c r="L58" s="71"/>
    </row>
    <row r="59" spans="2:12" s="68" customFormat="1" ht="18" customHeight="1" x14ac:dyDescent="0.5">
      <c r="B59" s="72"/>
      <c r="C59" s="73" t="s">
        <v>19</v>
      </c>
      <c r="D59" s="74"/>
      <c r="E59" s="74"/>
      <c r="F59" s="75"/>
      <c r="G59" s="76"/>
      <c r="H59" s="77"/>
      <c r="I59" s="73" t="s">
        <v>46</v>
      </c>
      <c r="J59" s="74"/>
      <c r="K59" s="78"/>
      <c r="L59" s="79"/>
    </row>
    <row r="60" spans="2:12" s="68" customFormat="1" ht="18" customHeight="1" x14ac:dyDescent="0.5">
      <c r="B60" s="72"/>
      <c r="C60" s="73" t="s">
        <v>28</v>
      </c>
      <c r="D60" s="74"/>
      <c r="E60" s="74"/>
      <c r="F60" s="75"/>
      <c r="G60" s="76"/>
      <c r="H60" s="77"/>
      <c r="I60" s="73" t="s">
        <v>47</v>
      </c>
      <c r="J60" s="74"/>
      <c r="K60" s="78"/>
      <c r="L60" s="79"/>
    </row>
    <row r="61" spans="2:12" s="68" customFormat="1" ht="18" customHeight="1" x14ac:dyDescent="0.5">
      <c r="B61" s="72"/>
      <c r="C61" s="73" t="s">
        <v>20</v>
      </c>
      <c r="D61" s="74"/>
      <c r="E61" s="74"/>
      <c r="F61" s="75"/>
      <c r="G61" s="76"/>
      <c r="H61" s="77"/>
      <c r="I61" s="73" t="s">
        <v>48</v>
      </c>
      <c r="J61" s="74"/>
      <c r="K61" s="78"/>
      <c r="L61" s="79"/>
    </row>
    <row r="62" spans="2:12" s="68" customFormat="1" ht="18" customHeight="1" x14ac:dyDescent="0.5">
      <c r="B62" s="72"/>
      <c r="C62" s="80" t="s">
        <v>29</v>
      </c>
      <c r="D62" s="81"/>
      <c r="E62" s="81"/>
      <c r="F62" s="82"/>
      <c r="G62" s="76"/>
      <c r="H62" s="77"/>
      <c r="I62" s="80" t="s">
        <v>53</v>
      </c>
      <c r="J62" s="81"/>
      <c r="K62" s="78"/>
      <c r="L62" s="79"/>
    </row>
    <row r="63" spans="2:12" s="68" customFormat="1" ht="18" customHeight="1" x14ac:dyDescent="0.5">
      <c r="B63" s="72"/>
      <c r="C63" s="80" t="s">
        <v>31</v>
      </c>
      <c r="D63" s="81"/>
      <c r="E63" s="81"/>
      <c r="F63" s="82"/>
      <c r="G63" s="76"/>
      <c r="H63" s="77"/>
      <c r="I63" s="80" t="s">
        <v>54</v>
      </c>
      <c r="J63" s="81"/>
      <c r="K63" s="78"/>
      <c r="L63" s="79"/>
    </row>
    <row r="64" spans="2:12" s="68" customFormat="1" ht="18" customHeight="1" x14ac:dyDescent="0.5">
      <c r="B64" s="72"/>
      <c r="C64" s="80" t="s">
        <v>24</v>
      </c>
      <c r="D64" s="81"/>
      <c r="E64" s="81"/>
      <c r="F64" s="82"/>
      <c r="G64" s="76"/>
      <c r="H64" s="77"/>
      <c r="I64" s="80" t="s">
        <v>55</v>
      </c>
      <c r="J64" s="81"/>
      <c r="K64" s="78"/>
      <c r="L64" s="79"/>
    </row>
    <row r="65" spans="1:12" s="68" customFormat="1" ht="18" customHeight="1" x14ac:dyDescent="0.5">
      <c r="B65" s="72"/>
      <c r="C65" s="80" t="s">
        <v>56</v>
      </c>
      <c r="D65" s="81"/>
      <c r="E65" s="81"/>
      <c r="F65" s="82"/>
      <c r="G65" s="76"/>
      <c r="H65" s="77"/>
      <c r="I65" s="80" t="s">
        <v>57</v>
      </c>
      <c r="J65" s="81"/>
      <c r="K65" s="78"/>
      <c r="L65" s="79"/>
    </row>
    <row r="66" spans="1:12" ht="18" customHeight="1" x14ac:dyDescent="0.5">
      <c r="B66" s="72"/>
      <c r="C66" s="80" t="s">
        <v>58</v>
      </c>
      <c r="D66" s="81"/>
      <c r="E66" s="81"/>
      <c r="F66" s="82"/>
      <c r="G66" s="76"/>
      <c r="H66" s="77"/>
      <c r="I66" s="80" t="s">
        <v>49</v>
      </c>
      <c r="J66" s="81"/>
      <c r="K66" s="78"/>
      <c r="L66" s="79"/>
    </row>
    <row r="67" spans="1:12" ht="18" customHeight="1" x14ac:dyDescent="0.45">
      <c r="B67" s="72"/>
      <c r="C67" s="80" t="s">
        <v>59</v>
      </c>
      <c r="D67" s="81"/>
      <c r="E67" s="81"/>
      <c r="F67" s="82"/>
      <c r="G67" s="56"/>
      <c r="I67" s="83"/>
    </row>
    <row r="68" spans="1:12" ht="18" customHeight="1" x14ac:dyDescent="0.45">
      <c r="B68" s="72"/>
      <c r="C68" s="80" t="s">
        <v>60</v>
      </c>
      <c r="D68" s="81"/>
      <c r="E68" s="81"/>
      <c r="F68" s="82"/>
      <c r="G68" s="56"/>
      <c r="I68" s="84"/>
    </row>
    <row r="69" spans="1:12" ht="18" customHeight="1" x14ac:dyDescent="0.45">
      <c r="B69" s="72"/>
      <c r="C69" s="80" t="s">
        <v>61</v>
      </c>
      <c r="D69" s="81"/>
      <c r="E69" s="81"/>
      <c r="F69" s="82"/>
      <c r="G69" s="56"/>
      <c r="I69" s="84"/>
    </row>
    <row r="70" spans="1:12" ht="18" customHeight="1" x14ac:dyDescent="0.45">
      <c r="B70" s="72"/>
      <c r="C70" s="80" t="s">
        <v>62</v>
      </c>
      <c r="D70" s="81"/>
      <c r="E70" s="81"/>
      <c r="F70" s="82"/>
      <c r="G70" s="56"/>
      <c r="I70" s="84"/>
    </row>
    <row r="71" spans="1:12" ht="18" customHeight="1" x14ac:dyDescent="0.45">
      <c r="B71" s="72"/>
      <c r="C71" s="80" t="s">
        <v>63</v>
      </c>
      <c r="D71" s="81"/>
      <c r="E71" s="81"/>
      <c r="F71" s="82"/>
      <c r="G71" s="56"/>
      <c r="I71" s="84"/>
    </row>
    <row r="72" spans="1:12" ht="18" customHeight="1" x14ac:dyDescent="0.45">
      <c r="B72" s="72"/>
      <c r="C72" s="80" t="s">
        <v>64</v>
      </c>
      <c r="D72" s="81"/>
      <c r="E72" s="81"/>
      <c r="F72" s="82"/>
      <c r="G72" s="56"/>
      <c r="I72" s="84"/>
    </row>
    <row r="73" spans="1:12" ht="18" customHeight="1" x14ac:dyDescent="0.45">
      <c r="B73" s="72"/>
      <c r="C73" s="80" t="s">
        <v>65</v>
      </c>
      <c r="D73" s="81"/>
      <c r="E73" s="81"/>
      <c r="F73" s="82"/>
      <c r="G73" s="56"/>
      <c r="I73" s="84"/>
    </row>
    <row r="74" spans="1:12" ht="18" customHeight="1" x14ac:dyDescent="0.45">
      <c r="B74" s="72"/>
      <c r="C74" s="80" t="s">
        <v>66</v>
      </c>
      <c r="D74" s="81"/>
      <c r="E74" s="81"/>
      <c r="F74" s="82"/>
      <c r="G74" s="56"/>
      <c r="I74" s="84"/>
    </row>
    <row r="75" spans="1:12" ht="18" customHeight="1" x14ac:dyDescent="0.45">
      <c r="B75" s="72"/>
      <c r="C75" s="80" t="s">
        <v>67</v>
      </c>
      <c r="D75" s="81"/>
      <c r="E75" s="81"/>
      <c r="F75" s="82"/>
      <c r="G75" s="56"/>
      <c r="I75" s="84"/>
    </row>
    <row r="76" spans="1:12" ht="18" customHeight="1" x14ac:dyDescent="0.45">
      <c r="B76" s="72"/>
      <c r="C76" s="80" t="s">
        <v>68</v>
      </c>
      <c r="D76" s="81"/>
      <c r="E76" s="81"/>
      <c r="F76" s="82"/>
      <c r="G76" s="56"/>
      <c r="I76" s="84"/>
    </row>
    <row r="77" spans="1:12" ht="18" customHeight="1" x14ac:dyDescent="0.45">
      <c r="B77" s="72"/>
      <c r="C77" s="80" t="s">
        <v>69</v>
      </c>
      <c r="D77" s="81"/>
      <c r="E77" s="81"/>
      <c r="F77" s="82"/>
      <c r="G77" s="56"/>
      <c r="I77" s="84"/>
    </row>
    <row r="78" spans="1:12" x14ac:dyDescent="0.45">
      <c r="B78" s="72"/>
      <c r="C78" s="80" t="s">
        <v>36</v>
      </c>
      <c r="D78" s="81"/>
      <c r="E78" s="81"/>
      <c r="F78" s="82"/>
      <c r="G78" s="56"/>
      <c r="I78" s="84"/>
    </row>
    <row r="79" spans="1:12" s="87" customFormat="1" ht="19.5" customHeight="1" thickBot="1" x14ac:dyDescent="0.55000000000000004">
      <c r="A79" s="85"/>
      <c r="B79" s="47" t="s">
        <v>70</v>
      </c>
      <c r="C79" s="86"/>
      <c r="D79" s="86"/>
      <c r="E79" s="86"/>
      <c r="F79" s="86"/>
      <c r="G79" s="86"/>
    </row>
    <row r="80" spans="1:12" s="87" customFormat="1" ht="19.5" customHeight="1" x14ac:dyDescent="0.5">
      <c r="A80" s="85"/>
      <c r="B80" s="167" t="s">
        <v>71</v>
      </c>
      <c r="C80" s="168"/>
      <c r="D80" s="88"/>
      <c r="E80" s="173" t="s">
        <v>72</v>
      </c>
      <c r="F80" s="173"/>
      <c r="G80" s="173"/>
      <c r="H80" s="173"/>
      <c r="I80" s="173"/>
      <c r="J80" s="173"/>
      <c r="K80" s="174"/>
    </row>
    <row r="81" spans="1:11" s="87" customFormat="1" ht="19.5" customHeight="1" x14ac:dyDescent="0.5">
      <c r="A81" s="85"/>
      <c r="B81" s="169"/>
      <c r="C81" s="170"/>
      <c r="D81" s="89"/>
      <c r="E81" s="89"/>
      <c r="F81" s="89"/>
      <c r="G81" s="90"/>
      <c r="H81" s="175" t="s">
        <v>73</v>
      </c>
      <c r="I81" s="176"/>
      <c r="J81" s="175" t="s">
        <v>74</v>
      </c>
      <c r="K81" s="177"/>
    </row>
    <row r="82" spans="1:11" s="87" customFormat="1" ht="19.5" customHeight="1" thickBot="1" x14ac:dyDescent="0.55000000000000004">
      <c r="A82" s="85"/>
      <c r="B82" s="171"/>
      <c r="C82" s="172"/>
      <c r="D82" s="132"/>
      <c r="E82" s="92" t="s">
        <v>75</v>
      </c>
      <c r="F82" s="178" t="s">
        <v>76</v>
      </c>
      <c r="G82" s="179"/>
      <c r="H82" s="92" t="s">
        <v>75</v>
      </c>
      <c r="I82" s="92" t="s">
        <v>76</v>
      </c>
      <c r="J82" s="92" t="s">
        <v>75</v>
      </c>
      <c r="K82" s="93" t="s">
        <v>76</v>
      </c>
    </row>
    <row r="83" spans="1:11" s="87" customFormat="1" ht="19.5" customHeight="1" x14ac:dyDescent="0.5">
      <c r="A83" s="85"/>
      <c r="B83" s="94" t="s">
        <v>77</v>
      </c>
      <c r="C83" s="95" t="s">
        <v>78</v>
      </c>
      <c r="D83" s="96"/>
      <c r="E83" s="97">
        <f>SUMIFS($G$7:$G$42,$C$7:$C$42,C83)</f>
        <v>1800000</v>
      </c>
      <c r="F83" s="154"/>
      <c r="G83" s="155"/>
      <c r="H83" s="98">
        <f>SUMIFS($G$7:$G$42,$C$7:$C$42,C83,$D$7:$D$42,"&gt;=4")</f>
        <v>1800000</v>
      </c>
      <c r="I83" s="99"/>
      <c r="J83" s="100">
        <f>SUMIFS($G$7:$G$42,$C$7:$C$42,C83,$D$7:$D$42,"&lt;=3")</f>
        <v>0</v>
      </c>
      <c r="K83" s="101"/>
    </row>
    <row r="84" spans="1:11" s="87" customFormat="1" ht="19.5" customHeight="1" x14ac:dyDescent="0.5">
      <c r="A84" s="85"/>
      <c r="B84" s="102"/>
      <c r="C84" s="103" t="s">
        <v>79</v>
      </c>
      <c r="D84" s="103"/>
      <c r="E84" s="104">
        <f>SUMIFS($G$7:$G$42,$C$7:$C$42,C84)</f>
        <v>4800000</v>
      </c>
      <c r="F84" s="182"/>
      <c r="G84" s="183"/>
      <c r="H84" s="104">
        <f>SUMIFS($G$7:$G$42,$C$7:$C$42,C84,$D$7:$D$42,"&gt;=4")</f>
        <v>4800000</v>
      </c>
      <c r="I84" s="105"/>
      <c r="J84" s="106">
        <f>SUMIFS($G$7:$G$42,$C$7:$C$42,C84,$D$7:$D$42,"&lt;=3")</f>
        <v>0</v>
      </c>
      <c r="K84" s="107"/>
    </row>
    <row r="85" spans="1:11" s="87" customFormat="1" ht="19.5" customHeight="1" thickBot="1" x14ac:dyDescent="0.55000000000000004">
      <c r="A85" s="85"/>
      <c r="B85" s="108"/>
      <c r="C85" s="109" t="s">
        <v>80</v>
      </c>
      <c r="D85" s="110"/>
      <c r="E85" s="111">
        <f>SUMIFS($G$7:$G$42,$C$7:$C$42,C85)</f>
        <v>20290</v>
      </c>
      <c r="F85" s="182"/>
      <c r="G85" s="183"/>
      <c r="H85" s="111">
        <f>SUMIFS($G$7:$G$42,$C$7:$C$42,C85,$D$7:$D$42,"&gt;=4")</f>
        <v>20170</v>
      </c>
      <c r="I85" s="112"/>
      <c r="J85" s="113">
        <f>SUMIFS($G$7:$G$42,$C$7:$C$42,C85,$D$7:$D$42,"&lt;=3")</f>
        <v>120</v>
      </c>
      <c r="K85" s="114"/>
    </row>
    <row r="86" spans="1:11" s="87" customFormat="1" ht="19.5" customHeight="1" x14ac:dyDescent="0.5">
      <c r="A86" s="85"/>
      <c r="B86" s="94" t="s">
        <v>30</v>
      </c>
      <c r="C86" s="95" t="s">
        <v>29</v>
      </c>
      <c r="D86" s="95"/>
      <c r="E86" s="99"/>
      <c r="F86" s="184">
        <f>SUMIFS($H$7:$H$42,$C$7:$C$42,C86)</f>
        <v>2750000</v>
      </c>
      <c r="G86" s="185"/>
      <c r="H86" s="99"/>
      <c r="I86" s="115">
        <f>SUMIFS($H$7:$H$42,$C$7:$C$42,C86,$D$7:$D$42,"&gt;=4")</f>
        <v>2600000</v>
      </c>
      <c r="J86" s="99"/>
      <c r="K86" s="116">
        <f>SUMIFS($H$7:$H$42,$C$7:$C$42,C86,$D$7:$D$42,"&lt;=3")</f>
        <v>150000</v>
      </c>
    </row>
    <row r="87" spans="1:11" s="87" customFormat="1" ht="19.5" customHeight="1" thickBot="1" x14ac:dyDescent="0.55000000000000004">
      <c r="A87" s="85"/>
      <c r="B87" s="108"/>
      <c r="C87" s="109" t="s">
        <v>31</v>
      </c>
      <c r="D87" s="109"/>
      <c r="E87" s="112"/>
      <c r="F87" s="186">
        <f>SUMIFS($H$7:$H$42,$C$7:$C$42,C87)</f>
        <v>100000</v>
      </c>
      <c r="G87" s="187"/>
      <c r="H87" s="112"/>
      <c r="I87" s="117">
        <f>SUMIFS($H$7:$H$42,$C$7:$C$42,C87,$D$7:$D$42,"&gt;=4")</f>
        <v>100000</v>
      </c>
      <c r="J87" s="112"/>
      <c r="K87" s="118">
        <f>SUMIFS($H$7:$H$42,$C$7:$C$42,C87,$D$7:$D$42,"&lt;=3")</f>
        <v>0</v>
      </c>
    </row>
    <row r="88" spans="1:11" s="87" customFormat="1" ht="19.5" customHeight="1" x14ac:dyDescent="0.5">
      <c r="A88" s="85"/>
      <c r="B88" s="94" t="s">
        <v>81</v>
      </c>
      <c r="C88" s="95" t="s">
        <v>24</v>
      </c>
      <c r="D88" s="95"/>
      <c r="E88" s="99"/>
      <c r="F88" s="184">
        <f>SUMIFS($H$7:$H$42,$C$7:$C$42,C88)</f>
        <v>120000</v>
      </c>
      <c r="G88" s="185"/>
      <c r="H88" s="99"/>
      <c r="I88" s="119">
        <f>SUMIFS($H$7:$H$42,$C$7:$C$42,C88,$D$7:$D$42,"&gt;=4")</f>
        <v>120000</v>
      </c>
      <c r="J88" s="99"/>
      <c r="K88" s="120">
        <f>SUMIFS($H$7:$H$42,$C$7:$C$42,C88,$D$7:$D$42,"&lt;=3")</f>
        <v>0</v>
      </c>
    </row>
    <row r="89" spans="1:11" s="87" customFormat="1" ht="19.5" customHeight="1" x14ac:dyDescent="0.5">
      <c r="A89" s="85"/>
      <c r="B89" s="102"/>
      <c r="C89" s="103" t="s">
        <v>21</v>
      </c>
      <c r="D89" s="103"/>
      <c r="E89" s="105"/>
      <c r="F89" s="180">
        <f>SUMIFS($H$7:$H$42,$C$7:$C$42,C89)</f>
        <v>255000</v>
      </c>
      <c r="G89" s="181"/>
      <c r="H89" s="105"/>
      <c r="I89" s="104">
        <f>SUMIFS($H$7:$H$42,$C$7:$C$42,C89,$D$7:$D$42,"&gt;=4")</f>
        <v>5000</v>
      </c>
      <c r="J89" s="105"/>
      <c r="K89" s="121">
        <f>SUMIFS($H$7:$H$42,$C$7:$C$42,C89,$D$7:$D$42,"&lt;=3")</f>
        <v>250000</v>
      </c>
    </row>
    <row r="90" spans="1:11" s="87" customFormat="1" ht="19.5" customHeight="1" x14ac:dyDescent="0.5">
      <c r="A90" s="85"/>
      <c r="B90" s="102"/>
      <c r="C90" s="103" t="s">
        <v>23</v>
      </c>
      <c r="D90" s="103"/>
      <c r="E90" s="105"/>
      <c r="F90" s="180">
        <f>SUMIFS($H$7:$H$42,$C$7:$C$42,C90)</f>
        <v>120000</v>
      </c>
      <c r="G90" s="181"/>
      <c r="H90" s="105"/>
      <c r="I90" s="104">
        <f>SUMIFS($H$7:$H$42,$C$7:$C$42,C90,$D$7:$D$42,"&gt;=4")</f>
        <v>80000</v>
      </c>
      <c r="J90" s="105"/>
      <c r="K90" s="121">
        <f>SUMIFS($H$7:$H$42,$C$7:$C$42,C90,$D$7:$D$42,"&lt;=3")</f>
        <v>40000</v>
      </c>
    </row>
    <row r="91" spans="1:11" s="87" customFormat="1" ht="19.5" customHeight="1" x14ac:dyDescent="0.5">
      <c r="A91" s="85"/>
      <c r="B91" s="102"/>
      <c r="C91" s="103" t="s">
        <v>26</v>
      </c>
      <c r="D91" s="103"/>
      <c r="E91" s="105"/>
      <c r="F91" s="180">
        <f>SUMIFS($H$7:$H$42,$C$7:$C$42,C91)</f>
        <v>370000</v>
      </c>
      <c r="G91" s="181"/>
      <c r="H91" s="105"/>
      <c r="I91" s="104">
        <f>SUMIFS($H$7:$H$42,$C$7:$C$42,C91,$D$7:$D$42,"&gt;=4")</f>
        <v>170000</v>
      </c>
      <c r="J91" s="105"/>
      <c r="K91" s="121">
        <f>SUMIFS($H$7:$H$42,$C$7:$C$42,C91,$D$7:$D$42,"&lt;=3")</f>
        <v>200000</v>
      </c>
    </row>
    <row r="92" spans="1:11" s="87" customFormat="1" ht="19.5" customHeight="1" x14ac:dyDescent="0.5">
      <c r="A92" s="85"/>
      <c r="B92" s="102"/>
      <c r="C92" s="103" t="s">
        <v>27</v>
      </c>
      <c r="D92" s="103"/>
      <c r="E92" s="105"/>
      <c r="F92" s="180">
        <f>SUMIFS($H$7:$H$42,$C$7:$C$42,C92)</f>
        <v>400000</v>
      </c>
      <c r="G92" s="181"/>
      <c r="H92" s="105"/>
      <c r="I92" s="104">
        <f>SUMIFS($H$7:$H$42,$C$7:$C$42,C92,$D$7:$D$42,"&gt;=4")</f>
        <v>400000</v>
      </c>
      <c r="J92" s="105"/>
      <c r="K92" s="121">
        <f>SUMIFS($H$7:$H$42,$C$7:$C$42,C92,$D$7:$D$42,"&lt;=3")</f>
        <v>0</v>
      </c>
    </row>
    <row r="93" spans="1:11" s="87" customFormat="1" ht="19.5" customHeight="1" x14ac:dyDescent="0.5">
      <c r="A93" s="85"/>
      <c r="B93" s="102"/>
      <c r="C93" s="103" t="s">
        <v>82</v>
      </c>
      <c r="D93" s="103"/>
      <c r="E93" s="105"/>
      <c r="F93" s="180">
        <f>SUMIFS($H$7:$H$42,$C$7:$C$42,C93)</f>
        <v>0</v>
      </c>
      <c r="G93" s="181"/>
      <c r="H93" s="105"/>
      <c r="I93" s="104">
        <f>SUMIFS($H$7:$H$42,$C$7:$C$42,C93,$D$7:$D$42,"&gt;=4")</f>
        <v>0</v>
      </c>
      <c r="J93" s="105"/>
      <c r="K93" s="121">
        <f>SUMIFS($H$7:$H$42,$C$7:$C$42,C93,$D$7:$D$42,"&lt;=3")</f>
        <v>0</v>
      </c>
    </row>
    <row r="94" spans="1:11" s="87" customFormat="1" ht="19.5" customHeight="1" x14ac:dyDescent="0.5">
      <c r="A94" s="85"/>
      <c r="B94" s="102"/>
      <c r="C94" s="103" t="s">
        <v>25</v>
      </c>
      <c r="D94" s="103"/>
      <c r="E94" s="105"/>
      <c r="F94" s="180">
        <f>SUMIFS($H$7:$H$42,$C$7:$C$42,C94)</f>
        <v>200000</v>
      </c>
      <c r="G94" s="181"/>
      <c r="H94" s="105"/>
      <c r="I94" s="104">
        <f>SUMIFS($H$7:$H$42,$C$7:$C$42,C94,$D$7:$D$42,"&gt;=4")</f>
        <v>100000</v>
      </c>
      <c r="J94" s="105"/>
      <c r="K94" s="121">
        <f>SUMIFS($H$7:$H$42,$C$7:$C$42,C94,$D$7:$D$42,"&lt;=3")</f>
        <v>100000</v>
      </c>
    </row>
    <row r="95" spans="1:11" s="87" customFormat="1" ht="19.5" customHeight="1" x14ac:dyDescent="0.5">
      <c r="A95" s="85"/>
      <c r="B95" s="102"/>
      <c r="C95" s="103" t="s">
        <v>22</v>
      </c>
      <c r="D95" s="103"/>
      <c r="E95" s="105"/>
      <c r="F95" s="180">
        <f>SUMIFS($H$7:$H$42,$C$7:$C$42,C95)</f>
        <v>330000</v>
      </c>
      <c r="G95" s="181"/>
      <c r="H95" s="105"/>
      <c r="I95" s="104">
        <f>SUMIFS($H$7:$H$42,$C$7:$C$42,C95,$D$7:$D$42,"&gt;=4")</f>
        <v>330000</v>
      </c>
      <c r="J95" s="105"/>
      <c r="K95" s="121">
        <f>SUMIFS($H$7:$H$42,$C$7:$C$42,C95,$D$7:$D$42,"&lt;=3")</f>
        <v>0</v>
      </c>
    </row>
    <row r="96" spans="1:11" s="87" customFormat="1" ht="19.5" customHeight="1" x14ac:dyDescent="0.5">
      <c r="A96" s="85"/>
      <c r="B96" s="102"/>
      <c r="C96" s="103" t="s">
        <v>83</v>
      </c>
      <c r="D96" s="103"/>
      <c r="E96" s="105"/>
      <c r="F96" s="180">
        <f>SUMIFS($H$7:$H$42,$C$7:$C$42,C96)</f>
        <v>0</v>
      </c>
      <c r="G96" s="181"/>
      <c r="H96" s="105"/>
      <c r="I96" s="104">
        <f>SUMIFS($H$7:$H$42,$C$7:$C$42,C96,$D$7:$D$42,"&gt;=4")</f>
        <v>0</v>
      </c>
      <c r="J96" s="105"/>
      <c r="K96" s="121">
        <f>SUMIFS($H$7:$H$42,$C$7:$C$42,C96,$D$7:$D$42,"&lt;=3")</f>
        <v>0</v>
      </c>
    </row>
    <row r="97" spans="1:15" s="87" customFormat="1" ht="19.5" customHeight="1" x14ac:dyDescent="0.5">
      <c r="A97" s="85"/>
      <c r="B97" s="102"/>
      <c r="C97" s="103" t="s">
        <v>32</v>
      </c>
      <c r="D97" s="103"/>
      <c r="E97" s="105"/>
      <c r="F97" s="180">
        <f>SUMIFS($H$7:$H$42,$C$7:$C$42,C97)</f>
        <v>100000</v>
      </c>
      <c r="G97" s="181"/>
      <c r="H97" s="105"/>
      <c r="I97" s="104">
        <f>SUMIFS($H$7:$H$42,$C$7:$C$42,C97,$D$7:$D$42,"&gt;=4")</f>
        <v>0</v>
      </c>
      <c r="J97" s="105"/>
      <c r="K97" s="121">
        <f>SUMIFS($H$7:$H$42,$C$7:$C$42,C97,$D$7:$D$42,"&lt;=3")</f>
        <v>100000</v>
      </c>
    </row>
    <row r="98" spans="1:15" s="87" customFormat="1" ht="19.5" customHeight="1" x14ac:dyDescent="0.5">
      <c r="A98" s="85"/>
      <c r="B98" s="102"/>
      <c r="C98" s="103" t="s">
        <v>84</v>
      </c>
      <c r="D98" s="103"/>
      <c r="E98" s="105"/>
      <c r="F98" s="180">
        <f>SUMIFS($H$7:$H$42,$C$7:$C$42,C98)</f>
        <v>0</v>
      </c>
      <c r="G98" s="181"/>
      <c r="H98" s="105"/>
      <c r="I98" s="104">
        <f>SUMIFS($H$7:$H$42,$C$7:$C$42,C98,$D$7:$D$42,"&gt;=4")</f>
        <v>0</v>
      </c>
      <c r="J98" s="105"/>
      <c r="K98" s="121">
        <f>SUMIFS($H$7:$H$42,$C$7:$C$42,C98,$D$7:$D$42,"&lt;=3")</f>
        <v>0</v>
      </c>
    </row>
    <row r="99" spans="1:15" s="87" customFormat="1" ht="19.5" customHeight="1" x14ac:dyDescent="0.5">
      <c r="A99" s="85"/>
      <c r="B99" s="102"/>
      <c r="C99" s="103" t="s">
        <v>33</v>
      </c>
      <c r="D99" s="103"/>
      <c r="E99" s="105"/>
      <c r="F99" s="180">
        <f>SUMIFS($H$7:$H$42,$C$7:$C$42,C99)</f>
        <v>2000</v>
      </c>
      <c r="G99" s="181"/>
      <c r="H99" s="105"/>
      <c r="I99" s="104">
        <f>SUMIFS($H$7:$H$42,$C$7:$C$42,C99,$D$7:$D$42,"&gt;=4")</f>
        <v>0</v>
      </c>
      <c r="J99" s="105"/>
      <c r="K99" s="121">
        <f>SUMIFS($H$7:$H$42,$C$7:$C$42,C99,$D$7:$D$42,"&lt;=3")</f>
        <v>2000</v>
      </c>
    </row>
    <row r="100" spans="1:15" s="87" customFormat="1" ht="19.5" customHeight="1" x14ac:dyDescent="0.5">
      <c r="A100" s="85"/>
      <c r="B100" s="102"/>
      <c r="C100" s="103" t="s">
        <v>35</v>
      </c>
      <c r="D100" s="103"/>
      <c r="E100" s="105"/>
      <c r="F100" s="180">
        <f>SUMIFS($H$7:$H$42,$C$7:$C$42,C100)</f>
        <v>50000</v>
      </c>
      <c r="G100" s="181"/>
      <c r="H100" s="105"/>
      <c r="I100" s="104">
        <f>SUMIFS($H$7:$H$42,$C$7:$C$42,C100,$D$7:$D$42,"&gt;=4")</f>
        <v>0</v>
      </c>
      <c r="J100" s="105"/>
      <c r="K100" s="121">
        <f>SUMIFS($H$7:$H$42,$C$7:$C$42,C100,$D$7:$D$42,"&lt;=3")</f>
        <v>50000</v>
      </c>
    </row>
    <row r="101" spans="1:15" s="87" customFormat="1" ht="19.5" customHeight="1" x14ac:dyDescent="0.5">
      <c r="A101" s="85"/>
      <c r="B101" s="102"/>
      <c r="C101" s="103" t="s">
        <v>34</v>
      </c>
      <c r="D101" s="103"/>
      <c r="E101" s="105"/>
      <c r="F101" s="180">
        <f>SUMIFS($H$7:$H$42,$C$7:$C$42,C101)</f>
        <v>100000</v>
      </c>
      <c r="G101" s="181"/>
      <c r="H101" s="105"/>
      <c r="I101" s="104">
        <f>SUMIFS($H$7:$H$42,$C$7:$C$42,C101,$D$7:$D$42,"&gt;=4")</f>
        <v>0</v>
      </c>
      <c r="J101" s="105"/>
      <c r="K101" s="121">
        <f>SUMIFS($H$7:$H$42,$C$7:$C$42,C101,$D$7:$D$42,"&lt;=3")</f>
        <v>100000</v>
      </c>
    </row>
    <row r="102" spans="1:15" s="87" customFormat="1" ht="19.5" customHeight="1" thickBot="1" x14ac:dyDescent="0.55000000000000004">
      <c r="A102" s="85"/>
      <c r="B102" s="108"/>
      <c r="C102" s="109" t="s">
        <v>36</v>
      </c>
      <c r="D102" s="109"/>
      <c r="E102" s="112"/>
      <c r="F102" s="186">
        <f>SUMIFS($H$7:$H$42,$C$7:$C$42,C102)</f>
        <v>23000</v>
      </c>
      <c r="G102" s="187"/>
      <c r="H102" s="112"/>
      <c r="I102" s="117">
        <f>SUMIFS($H$7:$H$42,$C$7:$C$42,C102,$D$7:$D$42,"&gt;=4")</f>
        <v>0</v>
      </c>
      <c r="J102" s="112"/>
      <c r="K102" s="118">
        <f>SUMIFS($H$7:$H$42,$C$7:$C$42,C102,$D$7:$D$42,"&lt;=3")</f>
        <v>23000</v>
      </c>
    </row>
    <row r="103" spans="1:15" s="87" customFormat="1" ht="19.5" customHeight="1" thickBot="1" x14ac:dyDescent="0.55000000000000004">
      <c r="A103" s="85"/>
      <c r="B103" s="108" t="s">
        <v>85</v>
      </c>
      <c r="C103" s="110" t="s">
        <v>86</v>
      </c>
      <c r="D103" s="110"/>
      <c r="E103" s="122"/>
      <c r="F103" s="188">
        <f>'金銭出納簿（記入例）'!$I$43</f>
        <v>1700290</v>
      </c>
      <c r="G103" s="189"/>
      <c r="H103" s="122"/>
      <c r="I103" s="123"/>
      <c r="J103" s="122"/>
      <c r="K103" s="124">
        <f>'金銭出納簿（記入例）'!$I$43</f>
        <v>1700290</v>
      </c>
    </row>
    <row r="104" spans="1:15" s="87" customFormat="1" ht="24.6" customHeight="1" thickBot="1" x14ac:dyDescent="0.55000000000000004">
      <c r="A104" s="85"/>
      <c r="B104" s="190" t="s">
        <v>87</v>
      </c>
      <c r="C104" s="191"/>
      <c r="D104" s="133"/>
      <c r="E104" s="126">
        <f>SUM(E83:E85)</f>
        <v>6620290</v>
      </c>
      <c r="F104" s="192">
        <f>SUM(F86:G103)</f>
        <v>6620290</v>
      </c>
      <c r="G104" s="193"/>
      <c r="H104" s="126">
        <f>SUM(H83:H85)</f>
        <v>6620170</v>
      </c>
      <c r="I104" s="126">
        <f>SUM(I86:I103)</f>
        <v>3905000</v>
      </c>
      <c r="J104" s="126">
        <f>SUM(J83:J85)</f>
        <v>120</v>
      </c>
      <c r="K104" s="127">
        <f>SUM(K86:K103)</f>
        <v>2715290</v>
      </c>
      <c r="N104" s="85"/>
      <c r="O104" s="128"/>
    </row>
    <row r="105" spans="1:15" ht="17.399999999999999" x14ac:dyDescent="0.5">
      <c r="B105" s="62"/>
      <c r="C105" s="63"/>
      <c r="D105" s="63"/>
      <c r="E105" s="63"/>
      <c r="F105" s="63"/>
      <c r="G105" s="129"/>
      <c r="H105" s="87"/>
      <c r="I105" s="87"/>
      <c r="J105" s="87"/>
      <c r="K105" s="87"/>
      <c r="L105" s="87"/>
    </row>
  </sheetData>
  <mergeCells count="45">
    <mergeCell ref="B50:C50"/>
    <mergeCell ref="F50:J50"/>
    <mergeCell ref="H3:J3"/>
    <mergeCell ref="G4:I4"/>
    <mergeCell ref="B42:M42"/>
    <mergeCell ref="B43:E43"/>
    <mergeCell ref="B48:C48"/>
    <mergeCell ref="F48:G48"/>
    <mergeCell ref="B49:C49"/>
    <mergeCell ref="F49:J49"/>
    <mergeCell ref="F83:G83"/>
    <mergeCell ref="B51:C51"/>
    <mergeCell ref="F51:J51"/>
    <mergeCell ref="B52:C52"/>
    <mergeCell ref="F52:J52"/>
    <mergeCell ref="B53:K53"/>
    <mergeCell ref="B54:C54"/>
    <mergeCell ref="G54:K54"/>
    <mergeCell ref="B80:C82"/>
    <mergeCell ref="E80:K80"/>
    <mergeCell ref="H81:I81"/>
    <mergeCell ref="J81:K81"/>
    <mergeCell ref="F82:G82"/>
    <mergeCell ref="F95:G95"/>
    <mergeCell ref="F84:G84"/>
    <mergeCell ref="F85:G85"/>
    <mergeCell ref="F86:G86"/>
    <mergeCell ref="F87:G87"/>
    <mergeCell ref="F88:G88"/>
    <mergeCell ref="F89:G89"/>
    <mergeCell ref="F90:G90"/>
    <mergeCell ref="F91:G91"/>
    <mergeCell ref="F92:G92"/>
    <mergeCell ref="F93:G93"/>
    <mergeCell ref="F94:G94"/>
    <mergeCell ref="F102:G102"/>
    <mergeCell ref="F103:G103"/>
    <mergeCell ref="B104:C104"/>
    <mergeCell ref="F104:G104"/>
    <mergeCell ref="F96:G96"/>
    <mergeCell ref="F97:G97"/>
    <mergeCell ref="F98:G98"/>
    <mergeCell ref="F99:G99"/>
    <mergeCell ref="F100:G100"/>
    <mergeCell ref="F101:G101"/>
  </mergeCells>
  <phoneticPr fontId="1"/>
  <dataValidations count="6">
    <dataValidation type="list" allowBlank="1" showInputMessage="1" showErrorMessage="1" sqref="M7:M41">
      <formula1>"○,　"</formula1>
    </dataValidation>
    <dataValidation type="list" allowBlank="1" showInputMessage="1" showErrorMessage="1" sqref="F7:F41">
      <formula1>Ｉ.金銭出納簿の区分</formula1>
    </dataValidation>
    <dataValidation type="list" allowBlank="1" showInputMessage="1" showErrorMessage="1" sqref="B49:B52">
      <formula1>$I$59:$I$66</formula1>
    </dataValidation>
    <dataValidation type="list" allowBlank="1" showInputMessage="1" showErrorMessage="1" prompt="年度を選択" sqref="G3">
      <formula1>"令和7年度,令和8年度,令和9年度,令和10年度,令和11年度"</formula1>
    </dataValidation>
    <dataValidation imeMode="off" allowBlank="1" showInputMessage="1" showErrorMessage="1" sqref="B53 G7:H41 J7:K41 B7:B42"/>
    <dataValidation type="list" allowBlank="1" showInputMessage="1" showErrorMessage="1" sqref="C7:C41">
      <formula1>$C$59:$C$78</formula1>
    </dataValidation>
  </dataValidations>
  <printOptions horizontalCentered="1"/>
  <pageMargins left="0.59055118110236227" right="0.59055118110236227" top="0.6692913385826772" bottom="0.59055118110236227" header="0.51181102362204722" footer="0.51181102362204722"/>
  <pageSetup paperSize="9" scale="65" fitToHeight="0" orientation="landscape" r:id="rId1"/>
  <headerFooter alignWithMargins="0"/>
  <rowBreaks count="2" manualBreakCount="2">
    <brk id="37" max="13" man="1"/>
    <brk id="5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金銭出納簿</vt:lpstr>
      <vt:lpstr>金銭出納簿（記入例）</vt:lpstr>
      <vt:lpstr>金銭出納簿!Print_Area</vt:lpstr>
      <vt:lpstr>'金銭出納簿（記入例）'!Print_Area</vt:lpstr>
      <vt:lpstr>金銭出納簿!Print_Titles</vt:lpstr>
      <vt:lpstr>'金銭出納簿（記入例）'!Print_Titles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2025-11-25T09:02:18Z</cp:lastPrinted>
  <dcterms:created xsi:type="dcterms:W3CDTF">2025-11-20T06:18:57Z</dcterms:created>
  <dcterms:modified xsi:type="dcterms:W3CDTF">2025-11-25T09:02:22Z</dcterms:modified>
</cp:coreProperties>
</file>