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52.130\企画情報課\joho2015\02 企画係\統計関係\統計資料\■町HP掲載用人口データ\R7\"/>
    </mc:Choice>
  </mc:AlternateContent>
  <bookViews>
    <workbookView xWindow="0" yWindow="0" windowWidth="23040" windowHeight="10260"/>
  </bookViews>
  <sheets>
    <sheet name="全体" sheetId="3" r:id="rId1"/>
    <sheet name="余目" sheetId="2" r:id="rId2"/>
    <sheet name="立川" sheetId="4" r:id="rId3"/>
  </sheets>
  <externalReferences>
    <externalReference r:id="rId4"/>
  </externalReferences>
  <definedNames>
    <definedName name="_xlnm._FilterDatabase" localSheetId="0" hidden="1">全体!$A$2:$E$120</definedName>
    <definedName name="_xlnm.Print_Area" localSheetId="1">余目!$A$1:$U$48</definedName>
    <definedName name="_xlnm.Print_Area" localSheetId="2">立川!$A$1:$U$39</definedName>
  </definedNames>
  <calcPr calcId="162913"/>
</workbook>
</file>

<file path=xl/calcChain.xml><?xml version="1.0" encoding="utf-8"?>
<calcChain xmlns="http://schemas.openxmlformats.org/spreadsheetml/2006/main">
  <c r="I30" i="4" l="1"/>
  <c r="H30" i="4"/>
  <c r="J30" i="4" s="1"/>
  <c r="G30" i="4"/>
  <c r="E30" i="4"/>
  <c r="D30" i="4"/>
  <c r="F30" i="4" s="1"/>
  <c r="C30" i="4"/>
  <c r="I29" i="4"/>
  <c r="H29" i="4"/>
  <c r="J29" i="4" s="1"/>
  <c r="G29" i="4"/>
  <c r="E29" i="4"/>
  <c r="D29" i="4"/>
  <c r="F29" i="4" s="1"/>
  <c r="C29" i="4"/>
  <c r="I28" i="4"/>
  <c r="H28" i="4"/>
  <c r="J28" i="4" s="1"/>
  <c r="G28" i="4"/>
  <c r="E28" i="4"/>
  <c r="D28" i="4"/>
  <c r="F28" i="4" s="1"/>
  <c r="C28" i="4"/>
  <c r="I27" i="4"/>
  <c r="H27" i="4"/>
  <c r="J27" i="4" s="1"/>
  <c r="G27" i="4"/>
  <c r="E27" i="4"/>
  <c r="D27" i="4"/>
  <c r="F27" i="4" s="1"/>
  <c r="C27" i="4"/>
  <c r="I26" i="4"/>
  <c r="H26" i="4"/>
  <c r="J26" i="4" s="1"/>
  <c r="G26" i="4"/>
  <c r="E26" i="4"/>
  <c r="D26" i="4"/>
  <c r="F26" i="4" s="1"/>
  <c r="C26" i="4"/>
  <c r="T25" i="4"/>
  <c r="S25" i="4"/>
  <c r="U25" i="4" s="1"/>
  <c r="R25" i="4"/>
  <c r="P25" i="4"/>
  <c r="O25" i="4"/>
  <c r="Q25" i="4" s="1"/>
  <c r="N25" i="4"/>
  <c r="I25" i="4"/>
  <c r="H25" i="4"/>
  <c r="J25" i="4" s="1"/>
  <c r="G25" i="4"/>
  <c r="E25" i="4"/>
  <c r="D25" i="4"/>
  <c r="F25" i="4" s="1"/>
  <c r="C25" i="4"/>
  <c r="T24" i="4"/>
  <c r="S24" i="4"/>
  <c r="U24" i="4" s="1"/>
  <c r="R24" i="4"/>
  <c r="P24" i="4"/>
  <c r="O24" i="4"/>
  <c r="Q24" i="4" s="1"/>
  <c r="N24" i="4"/>
  <c r="I24" i="4"/>
  <c r="H24" i="4"/>
  <c r="J24" i="4" s="1"/>
  <c r="G24" i="4"/>
  <c r="E24" i="4"/>
  <c r="D24" i="4"/>
  <c r="F24" i="4" s="1"/>
  <c r="C24" i="4"/>
  <c r="T23" i="4"/>
  <c r="S23" i="4"/>
  <c r="U23" i="4" s="1"/>
  <c r="R23" i="4"/>
  <c r="P23" i="4"/>
  <c r="O23" i="4"/>
  <c r="Q23" i="4" s="1"/>
  <c r="N23" i="4"/>
  <c r="I23" i="4"/>
  <c r="H23" i="4"/>
  <c r="J23" i="4" s="1"/>
  <c r="G23" i="4"/>
  <c r="E23" i="4"/>
  <c r="D23" i="4"/>
  <c r="F23" i="4" s="1"/>
  <c r="C23" i="4"/>
  <c r="T22" i="4"/>
  <c r="S22" i="4"/>
  <c r="U22" i="4" s="1"/>
  <c r="R22" i="4"/>
  <c r="P22" i="4"/>
  <c r="O22" i="4"/>
  <c r="Q22" i="4" s="1"/>
  <c r="N22" i="4"/>
  <c r="I22" i="4"/>
  <c r="H22" i="4"/>
  <c r="J22" i="4" s="1"/>
  <c r="G22" i="4"/>
  <c r="E22" i="4"/>
  <c r="D22" i="4"/>
  <c r="F22" i="4" s="1"/>
  <c r="C22" i="4"/>
  <c r="T21" i="4"/>
  <c r="S21" i="4"/>
  <c r="U21" i="4" s="1"/>
  <c r="R21" i="4"/>
  <c r="P21" i="4"/>
  <c r="O21" i="4"/>
  <c r="Q21" i="4" s="1"/>
  <c r="N21" i="4"/>
  <c r="I21" i="4"/>
  <c r="H21" i="4"/>
  <c r="J21" i="4" s="1"/>
  <c r="G21" i="4"/>
  <c r="E21" i="4"/>
  <c r="D21" i="4"/>
  <c r="F21" i="4" s="1"/>
  <c r="C21" i="4"/>
  <c r="T20" i="4"/>
  <c r="S20" i="4"/>
  <c r="U20" i="4" s="1"/>
  <c r="R20" i="4"/>
  <c r="P20" i="4"/>
  <c r="O20" i="4"/>
  <c r="Q20" i="4" s="1"/>
  <c r="N20" i="4"/>
  <c r="I20" i="4"/>
  <c r="H20" i="4"/>
  <c r="J20" i="4" s="1"/>
  <c r="G20" i="4"/>
  <c r="E20" i="4"/>
  <c r="D20" i="4"/>
  <c r="F20" i="4" s="1"/>
  <c r="C20" i="4"/>
  <c r="T19" i="4"/>
  <c r="S19" i="4"/>
  <c r="U19" i="4" s="1"/>
  <c r="R19" i="4"/>
  <c r="P19" i="4"/>
  <c r="O19" i="4"/>
  <c r="Q19" i="4" s="1"/>
  <c r="N19" i="4"/>
  <c r="I19" i="4"/>
  <c r="H19" i="4"/>
  <c r="J19" i="4" s="1"/>
  <c r="G19" i="4"/>
  <c r="E19" i="4"/>
  <c r="D19" i="4"/>
  <c r="F19" i="4" s="1"/>
  <c r="C19" i="4"/>
  <c r="T18" i="4"/>
  <c r="S18" i="4"/>
  <c r="U18" i="4" s="1"/>
  <c r="R18" i="4"/>
  <c r="P18" i="4"/>
  <c r="O18" i="4"/>
  <c r="Q18" i="4" s="1"/>
  <c r="N18" i="4"/>
  <c r="I18" i="4"/>
  <c r="H18" i="4"/>
  <c r="J18" i="4" s="1"/>
  <c r="G18" i="4"/>
  <c r="E18" i="4"/>
  <c r="D18" i="4"/>
  <c r="F18" i="4" s="1"/>
  <c r="C18" i="4"/>
  <c r="T17" i="4"/>
  <c r="S17" i="4"/>
  <c r="U17" i="4" s="1"/>
  <c r="R17" i="4"/>
  <c r="P17" i="4"/>
  <c r="O17" i="4"/>
  <c r="Q17" i="4" s="1"/>
  <c r="N17" i="4"/>
  <c r="I17" i="4"/>
  <c r="I31" i="4" s="1"/>
  <c r="H17" i="4"/>
  <c r="J17" i="4" s="1"/>
  <c r="G17" i="4"/>
  <c r="G31" i="4" s="1"/>
  <c r="E17" i="4"/>
  <c r="E31" i="4" s="1"/>
  <c r="D17" i="4"/>
  <c r="F17" i="4" s="1"/>
  <c r="C17" i="4"/>
  <c r="C31" i="4" s="1"/>
  <c r="T16" i="4"/>
  <c r="S16" i="4"/>
  <c r="U16" i="4" s="1"/>
  <c r="R16" i="4"/>
  <c r="P16" i="4"/>
  <c r="O16" i="4"/>
  <c r="Q16" i="4" s="1"/>
  <c r="N16" i="4"/>
  <c r="T15" i="4"/>
  <c r="S15" i="4"/>
  <c r="U15" i="4" s="1"/>
  <c r="R15" i="4"/>
  <c r="P15" i="4"/>
  <c r="O15" i="4"/>
  <c r="Q15" i="4" s="1"/>
  <c r="N15" i="4"/>
  <c r="T14" i="4"/>
  <c r="S14" i="4"/>
  <c r="U14" i="4" s="1"/>
  <c r="R14" i="4"/>
  <c r="P14" i="4"/>
  <c r="O14" i="4"/>
  <c r="Q14" i="4" s="1"/>
  <c r="N14" i="4"/>
  <c r="I14" i="4"/>
  <c r="H14" i="4"/>
  <c r="J14" i="4" s="1"/>
  <c r="G14" i="4"/>
  <c r="E14" i="4"/>
  <c r="D14" i="4"/>
  <c r="F14" i="4" s="1"/>
  <c r="C14" i="4"/>
  <c r="T13" i="4"/>
  <c r="S13" i="4"/>
  <c r="U13" i="4" s="1"/>
  <c r="R13" i="4"/>
  <c r="P13" i="4"/>
  <c r="O13" i="4"/>
  <c r="Q13" i="4" s="1"/>
  <c r="N13" i="4"/>
  <c r="I13" i="4"/>
  <c r="H13" i="4"/>
  <c r="J13" i="4" s="1"/>
  <c r="G13" i="4"/>
  <c r="E13" i="4"/>
  <c r="D13" i="4"/>
  <c r="F13" i="4" s="1"/>
  <c r="C13" i="4"/>
  <c r="T12" i="4"/>
  <c r="S12" i="4"/>
  <c r="U12" i="4" s="1"/>
  <c r="R12" i="4"/>
  <c r="P12" i="4"/>
  <c r="O12" i="4"/>
  <c r="Q12" i="4" s="1"/>
  <c r="N12" i="4"/>
  <c r="I12" i="4"/>
  <c r="H12" i="4"/>
  <c r="J12" i="4" s="1"/>
  <c r="G12" i="4"/>
  <c r="E12" i="4"/>
  <c r="D12" i="4"/>
  <c r="F12" i="4" s="1"/>
  <c r="C12" i="4"/>
  <c r="T11" i="4"/>
  <c r="S11" i="4"/>
  <c r="U11" i="4" s="1"/>
  <c r="R11" i="4"/>
  <c r="P11" i="4"/>
  <c r="O11" i="4"/>
  <c r="Q11" i="4" s="1"/>
  <c r="N11" i="4"/>
  <c r="I11" i="4"/>
  <c r="H11" i="4"/>
  <c r="J11" i="4" s="1"/>
  <c r="G11" i="4"/>
  <c r="E11" i="4"/>
  <c r="D11" i="4"/>
  <c r="F11" i="4" s="1"/>
  <c r="C11" i="4"/>
  <c r="T10" i="4"/>
  <c r="S10" i="4"/>
  <c r="U10" i="4" s="1"/>
  <c r="R10" i="4"/>
  <c r="P10" i="4"/>
  <c r="O10" i="4"/>
  <c r="Q10" i="4" s="1"/>
  <c r="N10" i="4"/>
  <c r="I10" i="4"/>
  <c r="H10" i="4"/>
  <c r="J10" i="4" s="1"/>
  <c r="G10" i="4"/>
  <c r="E10" i="4"/>
  <c r="D10" i="4"/>
  <c r="F10" i="4" s="1"/>
  <c r="C10" i="4"/>
  <c r="T9" i="4"/>
  <c r="S9" i="4"/>
  <c r="U9" i="4" s="1"/>
  <c r="R9" i="4"/>
  <c r="P9" i="4"/>
  <c r="O9" i="4"/>
  <c r="Q9" i="4" s="1"/>
  <c r="N9" i="4"/>
  <c r="I9" i="4"/>
  <c r="H9" i="4"/>
  <c r="J9" i="4" s="1"/>
  <c r="G9" i="4"/>
  <c r="E9" i="4"/>
  <c r="D9" i="4"/>
  <c r="F9" i="4" s="1"/>
  <c r="C9" i="4"/>
  <c r="T8" i="4"/>
  <c r="S8" i="4"/>
  <c r="U8" i="4" s="1"/>
  <c r="R8" i="4"/>
  <c r="P8" i="4"/>
  <c r="O8" i="4"/>
  <c r="Q8" i="4" s="1"/>
  <c r="N8" i="4"/>
  <c r="I8" i="4"/>
  <c r="H8" i="4"/>
  <c r="J8" i="4" s="1"/>
  <c r="G8" i="4"/>
  <c r="E8" i="4"/>
  <c r="D8" i="4"/>
  <c r="F8" i="4" s="1"/>
  <c r="C8" i="4"/>
  <c r="T7" i="4"/>
  <c r="S7" i="4"/>
  <c r="U7" i="4" s="1"/>
  <c r="R7" i="4"/>
  <c r="P7" i="4"/>
  <c r="O7" i="4"/>
  <c r="Q7" i="4" s="1"/>
  <c r="N7" i="4"/>
  <c r="I7" i="4"/>
  <c r="H7" i="4"/>
  <c r="J7" i="4" s="1"/>
  <c r="G7" i="4"/>
  <c r="E7" i="4"/>
  <c r="D7" i="4"/>
  <c r="F7" i="4" s="1"/>
  <c r="C7" i="4"/>
  <c r="T6" i="4"/>
  <c r="S6" i="4"/>
  <c r="U6" i="4" s="1"/>
  <c r="R6" i="4"/>
  <c r="P6" i="4"/>
  <c r="O6" i="4"/>
  <c r="Q6" i="4" s="1"/>
  <c r="N6" i="4"/>
  <c r="I6" i="4"/>
  <c r="I15" i="4" s="1"/>
  <c r="H6" i="4"/>
  <c r="J6" i="4" s="1"/>
  <c r="G6" i="4"/>
  <c r="G15" i="4" s="1"/>
  <c r="E6" i="4"/>
  <c r="D6" i="4"/>
  <c r="F6" i="4" s="1"/>
  <c r="C6" i="4"/>
  <c r="T5" i="4"/>
  <c r="S5" i="4"/>
  <c r="U5" i="4" s="1"/>
  <c r="R5" i="4"/>
  <c r="P5" i="4"/>
  <c r="P26" i="4" s="1"/>
  <c r="O5" i="4"/>
  <c r="O26" i="4" s="1"/>
  <c r="Q26" i="4" s="1"/>
  <c r="N5" i="4"/>
  <c r="I5" i="4"/>
  <c r="H5" i="4"/>
  <c r="J5" i="4" s="1"/>
  <c r="G5" i="4"/>
  <c r="E5" i="4"/>
  <c r="D5" i="4"/>
  <c r="F5" i="4" s="1"/>
  <c r="C5" i="4"/>
  <c r="T4" i="4"/>
  <c r="T26" i="4" s="1"/>
  <c r="S4" i="4"/>
  <c r="S26" i="4" s="1"/>
  <c r="U26" i="4" s="1"/>
  <c r="R4" i="4"/>
  <c r="R26" i="4" s="1"/>
  <c r="P4" i="4"/>
  <c r="O4" i="4"/>
  <c r="Q4" i="4" s="1"/>
  <c r="N4" i="4"/>
  <c r="N26" i="4" s="1"/>
  <c r="N34" i="4" s="1"/>
  <c r="I4" i="4"/>
  <c r="H4" i="4"/>
  <c r="J4" i="4" s="1"/>
  <c r="G4" i="4"/>
  <c r="E4" i="4"/>
  <c r="E15" i="4" s="1"/>
  <c r="D4" i="4"/>
  <c r="F4" i="4" s="1"/>
  <c r="C4" i="4"/>
  <c r="C15" i="4" s="1"/>
  <c r="D121" i="3"/>
  <c r="E121" i="3"/>
  <c r="C121" i="3"/>
  <c r="B121" i="3"/>
  <c r="P34" i="4" l="1"/>
  <c r="R34" i="4"/>
  <c r="T34" i="4"/>
  <c r="H15" i="4"/>
  <c r="Q5" i="4"/>
  <c r="H31" i="4"/>
  <c r="J31" i="4" s="1"/>
  <c r="U4" i="4"/>
  <c r="D15" i="4"/>
  <c r="D31" i="4"/>
  <c r="F31" i="4" s="1"/>
  <c r="F15" i="4" l="1"/>
  <c r="Q34" i="4" s="1"/>
  <c r="O34" i="4"/>
  <c r="S34" i="4"/>
  <c r="J15" i="4"/>
  <c r="U34" i="4" s="1"/>
  <c r="I42" i="2" l="1"/>
  <c r="H42" i="2"/>
  <c r="J42" i="2" s="1"/>
  <c r="G42" i="2"/>
  <c r="E42" i="2"/>
  <c r="D42" i="2"/>
  <c r="F42" i="2" s="1"/>
  <c r="C42" i="2"/>
  <c r="I41" i="2"/>
  <c r="H41" i="2"/>
  <c r="J41" i="2" s="1"/>
  <c r="G41" i="2"/>
  <c r="E41" i="2"/>
  <c r="D41" i="2"/>
  <c r="F41" i="2" s="1"/>
  <c r="C41" i="2"/>
  <c r="T40" i="2"/>
  <c r="S40" i="2"/>
  <c r="U40" i="2" s="1"/>
  <c r="R40" i="2"/>
  <c r="P40" i="2"/>
  <c r="O40" i="2"/>
  <c r="Q40" i="2" s="1"/>
  <c r="N40" i="2"/>
  <c r="I40" i="2"/>
  <c r="H40" i="2"/>
  <c r="G40" i="2"/>
  <c r="E40" i="2"/>
  <c r="D40" i="2"/>
  <c r="F40" i="2" s="1"/>
  <c r="C40" i="2"/>
  <c r="T39" i="2"/>
  <c r="S39" i="2"/>
  <c r="U39" i="2" s="1"/>
  <c r="R39" i="2"/>
  <c r="P39" i="2"/>
  <c r="O39" i="2"/>
  <c r="Q39" i="2" s="1"/>
  <c r="N39" i="2"/>
  <c r="I39" i="2"/>
  <c r="H39" i="2"/>
  <c r="G39" i="2"/>
  <c r="E39" i="2"/>
  <c r="D39" i="2"/>
  <c r="F39" i="2" s="1"/>
  <c r="C39" i="2"/>
  <c r="T38" i="2"/>
  <c r="S38" i="2"/>
  <c r="U38" i="2" s="1"/>
  <c r="R38" i="2"/>
  <c r="P38" i="2"/>
  <c r="O38" i="2"/>
  <c r="Q38" i="2" s="1"/>
  <c r="N38" i="2"/>
  <c r="I38" i="2"/>
  <c r="H38" i="2"/>
  <c r="G38" i="2"/>
  <c r="E38" i="2"/>
  <c r="D38" i="2"/>
  <c r="F38" i="2" s="1"/>
  <c r="C38" i="2"/>
  <c r="T37" i="2"/>
  <c r="S37" i="2"/>
  <c r="U37" i="2" s="1"/>
  <c r="R37" i="2"/>
  <c r="P37" i="2"/>
  <c r="O37" i="2"/>
  <c r="Q37" i="2" s="1"/>
  <c r="N37" i="2"/>
  <c r="I37" i="2"/>
  <c r="H37" i="2"/>
  <c r="G37" i="2"/>
  <c r="E37" i="2"/>
  <c r="D37" i="2"/>
  <c r="F37" i="2" s="1"/>
  <c r="C37" i="2"/>
  <c r="T36" i="2"/>
  <c r="S36" i="2"/>
  <c r="U36" i="2" s="1"/>
  <c r="R36" i="2"/>
  <c r="P36" i="2"/>
  <c r="O36" i="2"/>
  <c r="Q36" i="2" s="1"/>
  <c r="N36" i="2"/>
  <c r="I36" i="2"/>
  <c r="H36" i="2"/>
  <c r="G36" i="2"/>
  <c r="E36" i="2"/>
  <c r="D36" i="2"/>
  <c r="F36" i="2" s="1"/>
  <c r="C36" i="2"/>
  <c r="T35" i="2"/>
  <c r="S35" i="2"/>
  <c r="U35" i="2" s="1"/>
  <c r="R35" i="2"/>
  <c r="P35" i="2"/>
  <c r="O35" i="2"/>
  <c r="Q35" i="2" s="1"/>
  <c r="N35" i="2"/>
  <c r="I35" i="2"/>
  <c r="H35" i="2"/>
  <c r="G35" i="2"/>
  <c r="E35" i="2"/>
  <c r="D35" i="2"/>
  <c r="F35" i="2" s="1"/>
  <c r="C35" i="2"/>
  <c r="T34" i="2"/>
  <c r="S34" i="2"/>
  <c r="U34" i="2" s="1"/>
  <c r="R34" i="2"/>
  <c r="P34" i="2"/>
  <c r="O34" i="2"/>
  <c r="Q34" i="2" s="1"/>
  <c r="N34" i="2"/>
  <c r="I34" i="2"/>
  <c r="H34" i="2"/>
  <c r="G34" i="2"/>
  <c r="E34" i="2"/>
  <c r="D34" i="2"/>
  <c r="F34" i="2" s="1"/>
  <c r="C34" i="2"/>
  <c r="T33" i="2"/>
  <c r="S33" i="2"/>
  <c r="U33" i="2" s="1"/>
  <c r="R33" i="2"/>
  <c r="P33" i="2"/>
  <c r="O33" i="2"/>
  <c r="Q33" i="2" s="1"/>
  <c r="N33" i="2"/>
  <c r="I33" i="2"/>
  <c r="H33" i="2"/>
  <c r="G33" i="2"/>
  <c r="E33" i="2"/>
  <c r="D33" i="2"/>
  <c r="F33" i="2" s="1"/>
  <c r="C33" i="2"/>
  <c r="T32" i="2"/>
  <c r="S32" i="2"/>
  <c r="U32" i="2" s="1"/>
  <c r="R32" i="2"/>
  <c r="P32" i="2"/>
  <c r="O32" i="2"/>
  <c r="Q32" i="2" s="1"/>
  <c r="N32" i="2"/>
  <c r="I32" i="2"/>
  <c r="H32" i="2"/>
  <c r="G32" i="2"/>
  <c r="E32" i="2"/>
  <c r="D32" i="2"/>
  <c r="F32" i="2" s="1"/>
  <c r="C32" i="2"/>
  <c r="T31" i="2"/>
  <c r="S31" i="2"/>
  <c r="U31" i="2" s="1"/>
  <c r="R31" i="2"/>
  <c r="P31" i="2"/>
  <c r="O31" i="2"/>
  <c r="Q31" i="2" s="1"/>
  <c r="N31" i="2"/>
  <c r="I31" i="2"/>
  <c r="H31" i="2"/>
  <c r="G31" i="2"/>
  <c r="E31" i="2"/>
  <c r="D31" i="2"/>
  <c r="F31" i="2" s="1"/>
  <c r="C31" i="2"/>
  <c r="T30" i="2"/>
  <c r="S30" i="2"/>
  <c r="U30" i="2" s="1"/>
  <c r="R30" i="2"/>
  <c r="P30" i="2"/>
  <c r="O30" i="2"/>
  <c r="Q30" i="2" s="1"/>
  <c r="N30" i="2"/>
  <c r="I30" i="2"/>
  <c r="H30" i="2"/>
  <c r="G30" i="2"/>
  <c r="E30" i="2"/>
  <c r="D30" i="2"/>
  <c r="F30" i="2" s="1"/>
  <c r="C30" i="2"/>
  <c r="T29" i="2"/>
  <c r="S29" i="2"/>
  <c r="U29" i="2" s="1"/>
  <c r="R29" i="2"/>
  <c r="P29" i="2"/>
  <c r="O29" i="2"/>
  <c r="Q29" i="2" s="1"/>
  <c r="N29" i="2"/>
  <c r="I29" i="2"/>
  <c r="H29" i="2"/>
  <c r="G29" i="2"/>
  <c r="E29" i="2"/>
  <c r="D29" i="2"/>
  <c r="F29" i="2" s="1"/>
  <c r="C29" i="2"/>
  <c r="T28" i="2"/>
  <c r="S28" i="2"/>
  <c r="U28" i="2" s="1"/>
  <c r="R28" i="2"/>
  <c r="P28" i="2"/>
  <c r="O28" i="2"/>
  <c r="Q28" i="2" s="1"/>
  <c r="N28" i="2"/>
  <c r="I28" i="2"/>
  <c r="H28" i="2"/>
  <c r="G28" i="2"/>
  <c r="E28" i="2"/>
  <c r="D28" i="2"/>
  <c r="F28" i="2" s="1"/>
  <c r="C28" i="2"/>
  <c r="T27" i="2"/>
  <c r="S27" i="2"/>
  <c r="U27" i="2" s="1"/>
  <c r="R27" i="2"/>
  <c r="P27" i="2"/>
  <c r="O27" i="2"/>
  <c r="Q27" i="2" s="1"/>
  <c r="N27" i="2"/>
  <c r="I27" i="2"/>
  <c r="H27" i="2"/>
  <c r="G27" i="2"/>
  <c r="E27" i="2"/>
  <c r="D27" i="2"/>
  <c r="F27" i="2" s="1"/>
  <c r="C27" i="2"/>
  <c r="T26" i="2"/>
  <c r="S26" i="2"/>
  <c r="U26" i="2" s="1"/>
  <c r="R26" i="2"/>
  <c r="P26" i="2"/>
  <c r="O26" i="2"/>
  <c r="Q26" i="2" s="1"/>
  <c r="N26" i="2"/>
  <c r="I26" i="2"/>
  <c r="H26" i="2"/>
  <c r="G26" i="2"/>
  <c r="E26" i="2"/>
  <c r="D26" i="2"/>
  <c r="F26" i="2" s="1"/>
  <c r="C26" i="2"/>
  <c r="T25" i="2"/>
  <c r="S25" i="2"/>
  <c r="U25" i="2" s="1"/>
  <c r="R25" i="2"/>
  <c r="P25" i="2"/>
  <c r="O25" i="2"/>
  <c r="Q25" i="2" s="1"/>
  <c r="N25" i="2"/>
  <c r="I25" i="2"/>
  <c r="H25" i="2"/>
  <c r="G25" i="2"/>
  <c r="E25" i="2"/>
  <c r="D25" i="2"/>
  <c r="F25" i="2" s="1"/>
  <c r="C25" i="2"/>
  <c r="T24" i="2"/>
  <c r="S24" i="2"/>
  <c r="U24" i="2" s="1"/>
  <c r="R24" i="2"/>
  <c r="P24" i="2"/>
  <c r="O24" i="2"/>
  <c r="Q24" i="2" s="1"/>
  <c r="N24" i="2"/>
  <c r="I24" i="2"/>
  <c r="H24" i="2"/>
  <c r="G24" i="2"/>
  <c r="E24" i="2"/>
  <c r="D24" i="2"/>
  <c r="D43" i="2" s="1"/>
  <c r="C24" i="2"/>
  <c r="C43" i="2" s="1"/>
  <c r="T23" i="2"/>
  <c r="S23" i="2"/>
  <c r="U23" i="2" s="1"/>
  <c r="R23" i="2"/>
  <c r="P23" i="2"/>
  <c r="O23" i="2"/>
  <c r="Q23" i="2" s="1"/>
  <c r="N23" i="2"/>
  <c r="T22" i="2"/>
  <c r="S22" i="2"/>
  <c r="R22" i="2"/>
  <c r="P22" i="2"/>
  <c r="O22" i="2"/>
  <c r="Q22" i="2" s="1"/>
  <c r="N22" i="2"/>
  <c r="T21" i="2"/>
  <c r="S21" i="2"/>
  <c r="U21" i="2" s="1"/>
  <c r="R21" i="2"/>
  <c r="P21" i="2"/>
  <c r="O21" i="2"/>
  <c r="Q21" i="2" s="1"/>
  <c r="N21" i="2"/>
  <c r="I21" i="2"/>
  <c r="H21" i="2"/>
  <c r="G21" i="2"/>
  <c r="E21" i="2"/>
  <c r="D21" i="2"/>
  <c r="F21" i="2" s="1"/>
  <c r="C21" i="2"/>
  <c r="T20" i="2"/>
  <c r="S20" i="2"/>
  <c r="U20" i="2" s="1"/>
  <c r="R20" i="2"/>
  <c r="P20" i="2"/>
  <c r="O20" i="2"/>
  <c r="N20" i="2"/>
  <c r="I20" i="2"/>
  <c r="H20" i="2"/>
  <c r="G20" i="2"/>
  <c r="E20" i="2"/>
  <c r="D20" i="2"/>
  <c r="F20" i="2" s="1"/>
  <c r="C20" i="2"/>
  <c r="T19" i="2"/>
  <c r="S19" i="2"/>
  <c r="S41" i="2" s="1"/>
  <c r="R19" i="2"/>
  <c r="P19" i="2"/>
  <c r="O19" i="2"/>
  <c r="Q19" i="2" s="1"/>
  <c r="N19" i="2"/>
  <c r="N41" i="2" s="1"/>
  <c r="I19" i="2"/>
  <c r="H19" i="2"/>
  <c r="G19" i="2"/>
  <c r="E19" i="2"/>
  <c r="D19" i="2"/>
  <c r="F19" i="2" s="1"/>
  <c r="C19" i="2"/>
  <c r="I18" i="2"/>
  <c r="H18" i="2"/>
  <c r="J18" i="2" s="1"/>
  <c r="G18" i="2"/>
  <c r="E18" i="2"/>
  <c r="D18" i="2"/>
  <c r="F18" i="2" s="1"/>
  <c r="C18" i="2"/>
  <c r="I17" i="2"/>
  <c r="H17" i="2"/>
  <c r="G17" i="2"/>
  <c r="E17" i="2"/>
  <c r="D17" i="2"/>
  <c r="F17" i="2" s="1"/>
  <c r="C17" i="2"/>
  <c r="I16" i="2"/>
  <c r="H16" i="2"/>
  <c r="J16" i="2" s="1"/>
  <c r="G16" i="2"/>
  <c r="E16" i="2"/>
  <c r="D16" i="2"/>
  <c r="F16" i="2" s="1"/>
  <c r="C16" i="2"/>
  <c r="T15" i="2"/>
  <c r="S15" i="2"/>
  <c r="R15" i="2"/>
  <c r="P15" i="2"/>
  <c r="O15" i="2"/>
  <c r="Q15" i="2" s="1"/>
  <c r="N15" i="2"/>
  <c r="I15" i="2"/>
  <c r="H15" i="2"/>
  <c r="J15" i="2" s="1"/>
  <c r="G15" i="2"/>
  <c r="E15" i="2"/>
  <c r="D15" i="2"/>
  <c r="F15" i="2" s="1"/>
  <c r="C15" i="2"/>
  <c r="T14" i="2"/>
  <c r="S14" i="2"/>
  <c r="R14" i="2"/>
  <c r="P14" i="2"/>
  <c r="O14" i="2"/>
  <c r="Q14" i="2" s="1"/>
  <c r="N14" i="2"/>
  <c r="I14" i="2"/>
  <c r="H14" i="2"/>
  <c r="J14" i="2" s="1"/>
  <c r="G14" i="2"/>
  <c r="E14" i="2"/>
  <c r="D14" i="2"/>
  <c r="F14" i="2" s="1"/>
  <c r="C14" i="2"/>
  <c r="T13" i="2"/>
  <c r="S13" i="2"/>
  <c r="R13" i="2"/>
  <c r="P13" i="2"/>
  <c r="O13" i="2"/>
  <c r="Q13" i="2" s="1"/>
  <c r="N13" i="2"/>
  <c r="I13" i="2"/>
  <c r="H13" i="2"/>
  <c r="J13" i="2" s="1"/>
  <c r="G13" i="2"/>
  <c r="E13" i="2"/>
  <c r="D13" i="2"/>
  <c r="F13" i="2" s="1"/>
  <c r="C13" i="2"/>
  <c r="T12" i="2"/>
  <c r="S12" i="2"/>
  <c r="R12" i="2"/>
  <c r="P12" i="2"/>
  <c r="O12" i="2"/>
  <c r="Q12" i="2" s="1"/>
  <c r="N12" i="2"/>
  <c r="I12" i="2"/>
  <c r="H12" i="2"/>
  <c r="J12" i="2" s="1"/>
  <c r="G12" i="2"/>
  <c r="E12" i="2"/>
  <c r="D12" i="2"/>
  <c r="F12" i="2" s="1"/>
  <c r="C12" i="2"/>
  <c r="T11" i="2"/>
  <c r="S11" i="2"/>
  <c r="R11" i="2"/>
  <c r="P11" i="2"/>
  <c r="O11" i="2"/>
  <c r="Q11" i="2" s="1"/>
  <c r="N11" i="2"/>
  <c r="I11" i="2"/>
  <c r="H11" i="2"/>
  <c r="J11" i="2" s="1"/>
  <c r="G11" i="2"/>
  <c r="E11" i="2"/>
  <c r="D11" i="2"/>
  <c r="F11" i="2" s="1"/>
  <c r="C11" i="2"/>
  <c r="T10" i="2"/>
  <c r="S10" i="2"/>
  <c r="R10" i="2"/>
  <c r="P10" i="2"/>
  <c r="O10" i="2"/>
  <c r="Q10" i="2" s="1"/>
  <c r="N10" i="2"/>
  <c r="I10" i="2"/>
  <c r="H10" i="2"/>
  <c r="J10" i="2" s="1"/>
  <c r="G10" i="2"/>
  <c r="E10" i="2"/>
  <c r="D10" i="2"/>
  <c r="F10" i="2" s="1"/>
  <c r="C10" i="2"/>
  <c r="T9" i="2"/>
  <c r="S9" i="2"/>
  <c r="R9" i="2"/>
  <c r="P9" i="2"/>
  <c r="O9" i="2"/>
  <c r="Q9" i="2" s="1"/>
  <c r="N9" i="2"/>
  <c r="I9" i="2"/>
  <c r="H9" i="2"/>
  <c r="J9" i="2" s="1"/>
  <c r="G9" i="2"/>
  <c r="E9" i="2"/>
  <c r="D9" i="2"/>
  <c r="F9" i="2" s="1"/>
  <c r="C9" i="2"/>
  <c r="T8" i="2"/>
  <c r="S8" i="2"/>
  <c r="R8" i="2"/>
  <c r="P8" i="2"/>
  <c r="O8" i="2"/>
  <c r="Q8" i="2" s="1"/>
  <c r="N8" i="2"/>
  <c r="I8" i="2"/>
  <c r="H8" i="2"/>
  <c r="J8" i="2" s="1"/>
  <c r="G8" i="2"/>
  <c r="E8" i="2"/>
  <c r="D8" i="2"/>
  <c r="F8" i="2" s="1"/>
  <c r="C8" i="2"/>
  <c r="T7" i="2"/>
  <c r="S7" i="2"/>
  <c r="R7" i="2"/>
  <c r="P7" i="2"/>
  <c r="O7" i="2"/>
  <c r="Q7" i="2" s="1"/>
  <c r="N7" i="2"/>
  <c r="I7" i="2"/>
  <c r="H7" i="2"/>
  <c r="J7" i="2" s="1"/>
  <c r="G7" i="2"/>
  <c r="E7" i="2"/>
  <c r="D7" i="2"/>
  <c r="F7" i="2" s="1"/>
  <c r="C7" i="2"/>
  <c r="T6" i="2"/>
  <c r="S6" i="2"/>
  <c r="R6" i="2"/>
  <c r="P6" i="2"/>
  <c r="O6" i="2"/>
  <c r="Q6" i="2" s="1"/>
  <c r="N6" i="2"/>
  <c r="I6" i="2"/>
  <c r="H6" i="2"/>
  <c r="J6" i="2" s="1"/>
  <c r="G6" i="2"/>
  <c r="E6" i="2"/>
  <c r="D6" i="2"/>
  <c r="C6" i="2"/>
  <c r="T5" i="2"/>
  <c r="S5" i="2"/>
  <c r="R5" i="2"/>
  <c r="P5" i="2"/>
  <c r="O5" i="2"/>
  <c r="Q5" i="2" s="1"/>
  <c r="N5" i="2"/>
  <c r="I5" i="2"/>
  <c r="H5" i="2"/>
  <c r="G5" i="2"/>
  <c r="E5" i="2"/>
  <c r="D5" i="2"/>
  <c r="F5" i="2" s="1"/>
  <c r="C5" i="2"/>
  <c r="T4" i="2"/>
  <c r="T16" i="2" s="1"/>
  <c r="S4" i="2"/>
  <c r="R4" i="2"/>
  <c r="P4" i="2"/>
  <c r="P16" i="2" s="1"/>
  <c r="O4" i="2"/>
  <c r="N4" i="2"/>
  <c r="N16" i="2" s="1"/>
  <c r="I4" i="2"/>
  <c r="H4" i="2"/>
  <c r="J4" i="2" s="1"/>
  <c r="G4" i="2"/>
  <c r="G22" i="2" s="1"/>
  <c r="E4" i="2"/>
  <c r="D4" i="2"/>
  <c r="F4" i="2" s="1"/>
  <c r="C4" i="2"/>
  <c r="O16" i="2" l="1"/>
  <c r="Q16" i="2" s="1"/>
  <c r="E43" i="2"/>
  <c r="R16" i="2"/>
  <c r="G43" i="2"/>
  <c r="U4" i="2"/>
  <c r="U5" i="2"/>
  <c r="U6" i="2"/>
  <c r="U7" i="2"/>
  <c r="U8" i="2"/>
  <c r="U9" i="2"/>
  <c r="U10" i="2"/>
  <c r="U11" i="2"/>
  <c r="U12" i="2"/>
  <c r="U13" i="2"/>
  <c r="U14" i="2"/>
  <c r="U15" i="2"/>
  <c r="J17" i="2"/>
  <c r="J19" i="2"/>
  <c r="J20" i="2"/>
  <c r="J21" i="2"/>
  <c r="U22" i="2"/>
  <c r="J24" i="2"/>
  <c r="J25" i="2"/>
  <c r="H43" i="2"/>
  <c r="J43" i="2" s="1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F43" i="2"/>
  <c r="I43" i="2"/>
  <c r="C22" i="2"/>
  <c r="D22" i="2"/>
  <c r="O44" i="2" s="1"/>
  <c r="O41" i="2"/>
  <c r="Q41" i="2" s="1"/>
  <c r="E22" i="2"/>
  <c r="P44" i="2" s="1"/>
  <c r="P41" i="2"/>
  <c r="R41" i="2"/>
  <c r="R44" i="2" s="1"/>
  <c r="U41" i="2"/>
  <c r="H22" i="2"/>
  <c r="J22" i="2" s="1"/>
  <c r="U44" i="2" s="1"/>
  <c r="I22" i="2"/>
  <c r="T41" i="2"/>
  <c r="N44" i="2"/>
  <c r="T44" i="2"/>
  <c r="Q4" i="2"/>
  <c r="J5" i="2"/>
  <c r="F6" i="2"/>
  <c r="U19" i="2"/>
  <c r="Q20" i="2"/>
  <c r="F24" i="2"/>
  <c r="J26" i="2"/>
  <c r="S16" i="2"/>
  <c r="U16" i="2" s="1"/>
  <c r="S44" i="2" l="1"/>
  <c r="F22" i="2"/>
  <c r="Q44" i="2" s="1"/>
</calcChain>
</file>

<file path=xl/sharedStrings.xml><?xml version="1.0" encoding="utf-8"?>
<sst xmlns="http://schemas.openxmlformats.org/spreadsheetml/2006/main" count="418" uniqueCount="359">
  <si>
    <t>行政区名</t>
    <rPh sb="0" eb="1">
      <t>ギョウ</t>
    </rPh>
    <rPh sb="1" eb="2">
      <t>セイ</t>
    </rPh>
    <rPh sb="2" eb="3">
      <t>ク</t>
    </rPh>
    <rPh sb="3" eb="4">
      <t>ナ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</si>
  <si>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</si>
  <si>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</si>
  <si>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</si>
  <si>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</t>
    <rPh sb="0" eb="2">
      <t>セタイ</t>
    </rPh>
    <phoneticPr fontId="3"/>
  </si>
  <si>
    <t xml:space="preserve"> 瀬    場</t>
    <rPh sb="1" eb="2">
      <t>セ</t>
    </rPh>
    <rPh sb="6" eb="7">
      <t>バ</t>
    </rPh>
    <phoneticPr fontId="3"/>
  </si>
  <si>
    <t xml:space="preserve"> 大 中 島</t>
    <rPh sb="1" eb="2">
      <t>ダイ</t>
    </rPh>
    <rPh sb="3" eb="4">
      <t>ナカ</t>
    </rPh>
    <rPh sb="5" eb="6">
      <t>シマ</t>
    </rPh>
    <phoneticPr fontId="3"/>
  </si>
  <si>
    <t xml:space="preserve"> 新    田</t>
    <rPh sb="1" eb="2">
      <t>シン</t>
    </rPh>
    <rPh sb="6" eb="7">
      <t>タ</t>
    </rPh>
    <phoneticPr fontId="3"/>
  </si>
  <si>
    <t xml:space="preserve"> 工 藤 沢</t>
    <rPh sb="1" eb="2">
      <t>コウ</t>
    </rPh>
    <rPh sb="3" eb="4">
      <t>フジ</t>
    </rPh>
    <rPh sb="5" eb="6">
      <t>サワ</t>
    </rPh>
    <phoneticPr fontId="3"/>
  </si>
  <si>
    <t xml:space="preserve"> 科    沢</t>
    <rPh sb="1" eb="2">
      <t>カ</t>
    </rPh>
    <rPh sb="6" eb="7">
      <t>サワ</t>
    </rPh>
    <phoneticPr fontId="3"/>
  </si>
  <si>
    <t xml:space="preserve"> 木 ノ 沢</t>
    <rPh sb="1" eb="2">
      <t>キ</t>
    </rPh>
    <rPh sb="5" eb="6">
      <t>サワ</t>
    </rPh>
    <phoneticPr fontId="3"/>
  </si>
  <si>
    <t xml:space="preserve"> 中    村</t>
    <rPh sb="1" eb="2">
      <t>ナカ</t>
    </rPh>
    <rPh sb="6" eb="7">
      <t>ムラ</t>
    </rPh>
    <phoneticPr fontId="3"/>
  </si>
  <si>
    <t xml:space="preserve"> 鉢    子</t>
    <rPh sb="1" eb="2">
      <t>ハチ</t>
    </rPh>
    <rPh sb="6" eb="7">
      <t>コ</t>
    </rPh>
    <phoneticPr fontId="3"/>
  </si>
  <si>
    <t xml:space="preserve"> 大    平</t>
    <rPh sb="1" eb="2">
      <t>ダイ</t>
    </rPh>
    <rPh sb="6" eb="7">
      <t>ヒラ</t>
    </rPh>
    <phoneticPr fontId="3"/>
  </si>
  <si>
    <t xml:space="preserve"> 松 野 木</t>
    <rPh sb="1" eb="2">
      <t>マツ</t>
    </rPh>
    <rPh sb="3" eb="4">
      <t>ノ</t>
    </rPh>
    <rPh sb="5" eb="6">
      <t>キ</t>
    </rPh>
    <phoneticPr fontId="3"/>
  </si>
  <si>
    <t xml:space="preserve"> 肝    煎</t>
    <rPh sb="1" eb="2">
      <t>キモ</t>
    </rPh>
    <rPh sb="6" eb="7">
      <t>イ</t>
    </rPh>
    <phoneticPr fontId="3"/>
  </si>
  <si>
    <t>小   計</t>
    <rPh sb="0" eb="1">
      <t>ショウ</t>
    </rPh>
    <rPh sb="4" eb="5">
      <t>ケイ</t>
    </rPh>
    <phoneticPr fontId="3"/>
  </si>
  <si>
    <t xml:space="preserve"> 興    屋</t>
    <rPh sb="1" eb="2">
      <t>キョウ</t>
    </rPh>
    <rPh sb="6" eb="7">
      <t>ヤ</t>
    </rPh>
    <phoneticPr fontId="3"/>
  </si>
  <si>
    <t xml:space="preserve"> 中    島</t>
    <rPh sb="1" eb="2">
      <t>ナカ</t>
    </rPh>
    <rPh sb="6" eb="7">
      <t>シマ</t>
    </rPh>
    <phoneticPr fontId="3"/>
  </si>
  <si>
    <t xml:space="preserve"> 生 繰 沢</t>
    <rPh sb="1" eb="2">
      <t>セイ</t>
    </rPh>
    <rPh sb="3" eb="4">
      <t>ク</t>
    </rPh>
    <rPh sb="5" eb="6">
      <t>サワ</t>
    </rPh>
    <phoneticPr fontId="3"/>
  </si>
  <si>
    <t xml:space="preserve"> 片    倉</t>
    <phoneticPr fontId="3"/>
  </si>
  <si>
    <t xml:space="preserve"> 上 荒 宿</t>
    <phoneticPr fontId="3"/>
  </si>
  <si>
    <t xml:space="preserve"> 南    町</t>
    <rPh sb="1" eb="2">
      <t>ミナミ</t>
    </rPh>
    <rPh sb="6" eb="7">
      <t>マチ</t>
    </rPh>
    <phoneticPr fontId="3"/>
  </si>
  <si>
    <t xml:space="preserve"> 荒    宿</t>
    <phoneticPr fontId="3"/>
  </si>
  <si>
    <t xml:space="preserve"> 川    端</t>
    <phoneticPr fontId="3"/>
  </si>
  <si>
    <t xml:space="preserve"> 本    町</t>
    <phoneticPr fontId="3"/>
  </si>
  <si>
    <t xml:space="preserve"> 裏    町</t>
    <phoneticPr fontId="3"/>
  </si>
  <si>
    <t xml:space="preserve"> 新 屋 敷</t>
    <phoneticPr fontId="3"/>
  </si>
  <si>
    <t xml:space="preserve"> 新    町</t>
    <phoneticPr fontId="3"/>
  </si>
  <si>
    <t xml:space="preserve"> 駅    前</t>
    <phoneticPr fontId="3"/>
  </si>
  <si>
    <t xml:space="preserve"> 幸    町</t>
    <phoneticPr fontId="3"/>
  </si>
  <si>
    <t>合   計</t>
    <rPh sb="0" eb="1">
      <t>ゴウ</t>
    </rPh>
    <rPh sb="4" eb="5">
      <t>ケイ</t>
    </rPh>
    <phoneticPr fontId="3"/>
  </si>
  <si>
    <t xml:space="preserve"> 東 興 野</t>
    <rPh sb="1" eb="2">
      <t>ヒガシ</t>
    </rPh>
    <rPh sb="3" eb="4">
      <t>キョウ</t>
    </rPh>
    <rPh sb="5" eb="6">
      <t>ノ</t>
    </rPh>
    <phoneticPr fontId="3"/>
  </si>
  <si>
    <t xml:space="preserve"> 荒    鍋</t>
    <phoneticPr fontId="3"/>
  </si>
  <si>
    <t xml:space="preserve"> 出 川 原</t>
    <phoneticPr fontId="3"/>
  </si>
  <si>
    <t xml:space="preserve"> 緑    町</t>
    <phoneticPr fontId="3"/>
  </si>
  <si>
    <t xml:space="preserve"> 今    岡</t>
    <phoneticPr fontId="3"/>
  </si>
  <si>
    <t xml:space="preserve"> 上    幅</t>
    <phoneticPr fontId="3"/>
  </si>
  <si>
    <t xml:space="preserve"> 囲    町</t>
    <phoneticPr fontId="3"/>
  </si>
  <si>
    <t xml:space="preserve"> 貢 地 目</t>
    <phoneticPr fontId="3"/>
  </si>
  <si>
    <t xml:space="preserve"> 下    幅</t>
    <phoneticPr fontId="3"/>
  </si>
  <si>
    <t xml:space="preserve"> 吹    払</t>
    <phoneticPr fontId="3"/>
  </si>
  <si>
    <t xml:space="preserve"> 栄    町</t>
    <phoneticPr fontId="3"/>
  </si>
  <si>
    <t xml:space="preserve"> 西 興 野</t>
    <phoneticPr fontId="3"/>
  </si>
  <si>
    <t xml:space="preserve"> 烏    町</t>
    <phoneticPr fontId="3"/>
  </si>
  <si>
    <t xml:space="preserve"> 馬    場</t>
    <phoneticPr fontId="3"/>
  </si>
  <si>
    <t xml:space="preserve"> 添    津</t>
    <phoneticPr fontId="3"/>
  </si>
  <si>
    <t xml:space="preserve"> 三 ケ 沢</t>
    <phoneticPr fontId="3"/>
  </si>
  <si>
    <t xml:space="preserve"> 千 本 杉</t>
    <phoneticPr fontId="3"/>
  </si>
  <si>
    <t xml:space="preserve"> 桑    田</t>
    <phoneticPr fontId="3"/>
  </si>
  <si>
    <t xml:space="preserve"> 旭    町</t>
    <phoneticPr fontId="3"/>
  </si>
  <si>
    <t xml:space="preserve"> 東 本 町</t>
    <phoneticPr fontId="3"/>
  </si>
  <si>
    <t xml:space="preserve"> 山 水 園</t>
    <phoneticPr fontId="3"/>
  </si>
  <si>
    <t xml:space="preserve"> 新 広 町</t>
    <phoneticPr fontId="3"/>
  </si>
  <si>
    <t>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</si>
  <si>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</si>
  <si>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</si>
  <si>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</si>
  <si>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</si>
  <si>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</si>
  <si>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</si>
  <si>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</si>
  <si>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</si>
  <si>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</si>
  <si>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</si>
  <si>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  <phoneticPr fontId="3"/>
  </si>
  <si>
    <t>13</t>
    <phoneticPr fontId="3"/>
  </si>
  <si>
    <t>14</t>
    <phoneticPr fontId="3"/>
  </si>
  <si>
    <t>15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</si>
  <si>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</si>
  <si>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</si>
  <si>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</si>
  <si>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</si>
  <si>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</si>
  <si>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</si>
  <si>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</si>
  <si>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</si>
  <si>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</si>
  <si>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44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</si>
  <si>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</si>
  <si>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</si>
  <si>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</si>
  <si>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</si>
  <si>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</si>
  <si>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</si>
  <si>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32</t>
    <phoneticPr fontId="3"/>
  </si>
  <si>
    <t>33</t>
    <phoneticPr fontId="3"/>
  </si>
  <si>
    <t>34</t>
    <phoneticPr fontId="3"/>
  </si>
  <si>
    <t>35</t>
    <phoneticPr fontId="3"/>
  </si>
  <si>
    <t>36</t>
    <phoneticPr fontId="3"/>
  </si>
  <si>
    <t>37</t>
    <phoneticPr fontId="3"/>
  </si>
  <si>
    <t>38</t>
    <phoneticPr fontId="3"/>
  </si>
  <si>
    <t>39</t>
    <phoneticPr fontId="3"/>
  </si>
  <si>
    <t>40</t>
    <phoneticPr fontId="3"/>
  </si>
  <si>
    <t>41</t>
    <phoneticPr fontId="3"/>
  </si>
  <si>
    <t>42</t>
    <phoneticPr fontId="3"/>
  </si>
  <si>
    <t>43</t>
    <phoneticPr fontId="3"/>
  </si>
  <si>
    <t>45</t>
    <phoneticPr fontId="3"/>
  </si>
  <si>
    <t>46</t>
    <phoneticPr fontId="3"/>
  </si>
  <si>
    <t>47</t>
    <phoneticPr fontId="3"/>
  </si>
  <si>
    <t>48</t>
    <phoneticPr fontId="3"/>
  </si>
  <si>
    <r>
      <rPr>
        <sz val="8"/>
        <color indexed="10"/>
        <rFont val="ＭＳ 明朝"/>
        <family val="1"/>
        <charset val="128"/>
      </rPr>
      <t>※</t>
    </r>
    <r>
      <rPr>
        <sz val="8"/>
        <rFont val="ＭＳ 明朝"/>
        <family val="1"/>
        <charset val="128"/>
      </rPr>
      <t>世帯</t>
    </r>
    <rPh sb="1" eb="3">
      <t>セタイ</t>
    </rPh>
    <phoneticPr fontId="3"/>
  </si>
  <si>
    <t>外国人住民</t>
    <rPh sb="0" eb="2">
      <t>ガイコク</t>
    </rPh>
    <rPh sb="2" eb="3">
      <t>ジン</t>
    </rPh>
    <rPh sb="3" eb="5">
      <t>ジュウミン</t>
    </rPh>
    <phoneticPr fontId="3"/>
  </si>
  <si>
    <t>日本人住民</t>
    <rPh sb="0" eb="3">
      <t>ニホンジン</t>
    </rPh>
    <rPh sb="3" eb="5">
      <t>ジュウミン</t>
    </rPh>
    <phoneticPr fontId="3"/>
  </si>
  <si>
    <r>
      <t>注「</t>
    </r>
    <r>
      <rPr>
        <b/>
        <sz val="8"/>
        <color indexed="10"/>
        <rFont val="ＭＳ 明朝"/>
        <family val="1"/>
        <charset val="128"/>
      </rPr>
      <t>※</t>
    </r>
    <r>
      <rPr>
        <b/>
        <sz val="8"/>
        <color indexed="8"/>
        <rFont val="ＭＳ 明朝"/>
        <family val="1"/>
        <charset val="128"/>
      </rPr>
      <t>世帯数」に日本人住民と外国人住民との複合世帯を含む。</t>
    </r>
    <rPh sb="0" eb="1">
      <t>チュウ</t>
    </rPh>
    <rPh sb="3" eb="6">
      <t>セタイスウ</t>
    </rPh>
    <rPh sb="8" eb="11">
      <t>ニホンジン</t>
    </rPh>
    <rPh sb="11" eb="13">
      <t>ジュウミン</t>
    </rPh>
    <rPh sb="14" eb="16">
      <t>ガイコク</t>
    </rPh>
    <rPh sb="16" eb="17">
      <t>ジン</t>
    </rPh>
    <rPh sb="17" eb="19">
      <t>ジュウミン</t>
    </rPh>
    <rPh sb="21" eb="23">
      <t>フクゴウ</t>
    </rPh>
    <rPh sb="23" eb="25">
      <t>セタイ</t>
    </rPh>
    <rPh sb="26" eb="27">
      <t>フク</t>
    </rPh>
    <phoneticPr fontId="3"/>
  </si>
  <si>
    <t xml:space="preserve"> 表    町</t>
    <rPh sb="1" eb="2">
      <t>オモテ</t>
    </rPh>
    <rPh sb="6" eb="7">
      <t>マチ</t>
    </rPh>
    <phoneticPr fontId="3"/>
  </si>
  <si>
    <t>02</t>
  </si>
  <si>
    <t xml:space="preserve"> 猿 田 町</t>
    <rPh sb="1" eb="2">
      <t>サル</t>
    </rPh>
    <rPh sb="3" eb="4">
      <t>タ</t>
    </rPh>
    <rPh sb="5" eb="6">
      <t>マチ</t>
    </rPh>
    <phoneticPr fontId="3"/>
  </si>
  <si>
    <t xml:space="preserve"> 和 光 町</t>
    <rPh sb="1" eb="2">
      <t>ワ</t>
    </rPh>
    <rPh sb="3" eb="4">
      <t>ヒカリ</t>
    </rPh>
    <rPh sb="5" eb="6">
      <t>マチ</t>
    </rPh>
    <phoneticPr fontId="3"/>
  </si>
  <si>
    <t xml:space="preserve"> 興    野</t>
    <rPh sb="1" eb="2">
      <t>キョウ</t>
    </rPh>
    <rPh sb="6" eb="7">
      <t>ノ</t>
    </rPh>
    <phoneticPr fontId="3"/>
  </si>
  <si>
    <t xml:space="preserve">    館</t>
    <rPh sb="4" eb="5">
      <t>タテ</t>
    </rPh>
    <phoneticPr fontId="3"/>
  </si>
  <si>
    <t xml:space="preserve"> 南    口</t>
    <rPh sb="1" eb="2">
      <t>ミナミ</t>
    </rPh>
    <rPh sb="6" eb="7">
      <t>クチ</t>
    </rPh>
    <phoneticPr fontId="3"/>
  </si>
  <si>
    <t xml:space="preserve"> 長    畑</t>
    <rPh sb="1" eb="2">
      <t>ナガ</t>
    </rPh>
    <rPh sb="6" eb="7">
      <t>ハタケ</t>
    </rPh>
    <phoneticPr fontId="3"/>
  </si>
  <si>
    <t xml:space="preserve"> 下 朝 丸</t>
    <rPh sb="1" eb="2">
      <t>シタ</t>
    </rPh>
    <rPh sb="3" eb="4">
      <t>アサ</t>
    </rPh>
    <rPh sb="5" eb="6">
      <t>マル</t>
    </rPh>
    <phoneticPr fontId="3"/>
  </si>
  <si>
    <t xml:space="preserve"> 梵 天 町</t>
    <rPh sb="1" eb="2">
      <t>ボン</t>
    </rPh>
    <rPh sb="3" eb="4">
      <t>テン</t>
    </rPh>
    <rPh sb="5" eb="6">
      <t>マチ</t>
    </rPh>
    <phoneticPr fontId="3"/>
  </si>
  <si>
    <t xml:space="preserve"> 落    合</t>
    <rPh sb="1" eb="2">
      <t>オチ</t>
    </rPh>
    <rPh sb="6" eb="7">
      <t>ゴウ</t>
    </rPh>
    <phoneticPr fontId="3"/>
  </si>
  <si>
    <t xml:space="preserve"> 家 根 合</t>
    <rPh sb="1" eb="2">
      <t>イエ</t>
    </rPh>
    <rPh sb="3" eb="4">
      <t>ネ</t>
    </rPh>
    <rPh sb="5" eb="6">
      <t>ゴウ</t>
    </rPh>
    <phoneticPr fontId="3"/>
  </si>
  <si>
    <t>12</t>
  </si>
  <si>
    <t xml:space="preserve"> 高 田 麦</t>
    <rPh sb="1" eb="2">
      <t>タカ</t>
    </rPh>
    <rPh sb="3" eb="4">
      <t>タ</t>
    </rPh>
    <rPh sb="5" eb="6">
      <t>ムギ</t>
    </rPh>
    <phoneticPr fontId="3"/>
  </si>
  <si>
    <t>13</t>
  </si>
  <si>
    <t xml:space="preserve"> 宮 曽 根</t>
    <rPh sb="1" eb="2">
      <t>ミヤ</t>
    </rPh>
    <rPh sb="3" eb="4">
      <t>ソ</t>
    </rPh>
    <rPh sb="5" eb="6">
      <t>ネ</t>
    </rPh>
    <phoneticPr fontId="3"/>
  </si>
  <si>
    <t>14</t>
  </si>
  <si>
    <t xml:space="preserve"> 杉    浦</t>
    <rPh sb="1" eb="2">
      <t>スギ</t>
    </rPh>
    <rPh sb="6" eb="7">
      <t>ウラ</t>
    </rPh>
    <phoneticPr fontId="3"/>
  </si>
  <si>
    <t>15</t>
  </si>
  <si>
    <t xml:space="preserve"> 久    田</t>
    <rPh sb="1" eb="2">
      <t>ヒサシ</t>
    </rPh>
    <rPh sb="6" eb="7">
      <t>タ</t>
    </rPh>
    <phoneticPr fontId="3"/>
  </si>
  <si>
    <t>16</t>
  </si>
  <si>
    <t xml:space="preserve"> 深    川</t>
    <rPh sb="1" eb="2">
      <t>シン</t>
    </rPh>
    <rPh sb="6" eb="7">
      <t>カワ</t>
    </rPh>
    <phoneticPr fontId="3"/>
  </si>
  <si>
    <t>17</t>
  </si>
  <si>
    <t xml:space="preserve"> 西    野</t>
    <rPh sb="1" eb="2">
      <t>ニシ</t>
    </rPh>
    <rPh sb="6" eb="7">
      <t>ノ</t>
    </rPh>
    <phoneticPr fontId="3"/>
  </si>
  <si>
    <t>18</t>
  </si>
  <si>
    <t xml:space="preserve"> 松    陽</t>
    <rPh sb="1" eb="2">
      <t>マツ</t>
    </rPh>
    <rPh sb="6" eb="7">
      <t>ヨウ</t>
    </rPh>
    <phoneticPr fontId="3"/>
  </si>
  <si>
    <t xml:space="preserve"> 駅    前</t>
    <rPh sb="1" eb="2">
      <t>エキ</t>
    </rPh>
    <rPh sb="6" eb="7">
      <t>マエ</t>
    </rPh>
    <phoneticPr fontId="3"/>
  </si>
  <si>
    <t>22</t>
  </si>
  <si>
    <t xml:space="preserve"> 東一番町</t>
    <rPh sb="1" eb="2">
      <t>ヒガシ</t>
    </rPh>
    <rPh sb="2" eb="4">
      <t>イチバン</t>
    </rPh>
    <rPh sb="4" eb="5">
      <t>マチ</t>
    </rPh>
    <phoneticPr fontId="3"/>
  </si>
  <si>
    <t>23</t>
  </si>
  <si>
    <t xml:space="preserve"> 上 朝 丸</t>
    <rPh sb="1" eb="2">
      <t>ウエ</t>
    </rPh>
    <rPh sb="3" eb="4">
      <t>アサ</t>
    </rPh>
    <rPh sb="5" eb="6">
      <t>マル</t>
    </rPh>
    <phoneticPr fontId="3"/>
  </si>
  <si>
    <t>24</t>
  </si>
  <si>
    <t xml:space="preserve"> 緑    町</t>
    <rPh sb="1" eb="2">
      <t>ミドリ</t>
    </rPh>
    <rPh sb="6" eb="7">
      <t>マチ</t>
    </rPh>
    <phoneticPr fontId="3"/>
  </si>
  <si>
    <t>25</t>
  </si>
  <si>
    <t xml:space="preserve"> 幸    町</t>
    <rPh sb="1" eb="2">
      <t>サイワイ</t>
    </rPh>
    <rPh sb="6" eb="7">
      <t>マチ</t>
    </rPh>
    <phoneticPr fontId="3"/>
  </si>
  <si>
    <t>26</t>
  </si>
  <si>
    <t xml:space="preserve"> 常    万</t>
    <rPh sb="1" eb="2">
      <t>ツネ</t>
    </rPh>
    <rPh sb="6" eb="7">
      <t>マン</t>
    </rPh>
    <phoneticPr fontId="3"/>
  </si>
  <si>
    <t>27</t>
  </si>
  <si>
    <t xml:space="preserve"> 余目新田</t>
    <rPh sb="1" eb="3">
      <t>アマルメ</t>
    </rPh>
    <rPh sb="3" eb="5">
      <t>シンデン</t>
    </rPh>
    <phoneticPr fontId="3"/>
  </si>
  <si>
    <t>28</t>
  </si>
  <si>
    <t xml:space="preserve"> 上 堀 野</t>
    <rPh sb="1" eb="2">
      <t>ウエ</t>
    </rPh>
    <rPh sb="3" eb="4">
      <t>ホリ</t>
    </rPh>
    <rPh sb="5" eb="6">
      <t>ノ</t>
    </rPh>
    <phoneticPr fontId="3"/>
  </si>
  <si>
    <t>29</t>
  </si>
  <si>
    <t xml:space="preserve"> 中 堀 野</t>
    <rPh sb="1" eb="2">
      <t>ナカ</t>
    </rPh>
    <rPh sb="3" eb="4">
      <t>ホリ</t>
    </rPh>
    <rPh sb="5" eb="6">
      <t>ノ</t>
    </rPh>
    <phoneticPr fontId="3"/>
  </si>
  <si>
    <t>30</t>
  </si>
  <si>
    <t xml:space="preserve"> 大    野</t>
    <rPh sb="1" eb="2">
      <t>ダイ</t>
    </rPh>
    <rPh sb="6" eb="7">
      <t>ノ</t>
    </rPh>
    <phoneticPr fontId="3"/>
  </si>
  <si>
    <t>31</t>
  </si>
  <si>
    <t xml:space="preserve"> 田    谷</t>
    <rPh sb="1" eb="2">
      <t>タ</t>
    </rPh>
    <rPh sb="6" eb="7">
      <t>タニ</t>
    </rPh>
    <phoneticPr fontId="3"/>
  </si>
  <si>
    <t>32</t>
  </si>
  <si>
    <t xml:space="preserve"> 西小野方</t>
    <rPh sb="1" eb="2">
      <t>ニシ</t>
    </rPh>
    <rPh sb="2" eb="4">
      <t>オノ</t>
    </rPh>
    <rPh sb="4" eb="5">
      <t>カタ</t>
    </rPh>
    <phoneticPr fontId="3"/>
  </si>
  <si>
    <t>33</t>
  </si>
  <si>
    <t xml:space="preserve"> 近江新田</t>
    <rPh sb="1" eb="3">
      <t>オウミ</t>
    </rPh>
    <rPh sb="3" eb="5">
      <t>シンデン</t>
    </rPh>
    <phoneticPr fontId="3"/>
  </si>
  <si>
    <t>34</t>
  </si>
  <si>
    <t xml:space="preserve"> 吉    岡</t>
    <rPh sb="1" eb="2">
      <t>キチ</t>
    </rPh>
    <rPh sb="6" eb="7">
      <t>オカ</t>
    </rPh>
    <phoneticPr fontId="3"/>
  </si>
  <si>
    <t>35</t>
  </si>
  <si>
    <t xml:space="preserve"> 生    三</t>
    <rPh sb="1" eb="2">
      <t>イ</t>
    </rPh>
    <rPh sb="6" eb="7">
      <t>サン</t>
    </rPh>
    <phoneticPr fontId="3"/>
  </si>
  <si>
    <t>36</t>
  </si>
  <si>
    <t xml:space="preserve"> 島    田</t>
    <rPh sb="1" eb="2">
      <t>シマ</t>
    </rPh>
    <rPh sb="6" eb="7">
      <t>タ</t>
    </rPh>
    <phoneticPr fontId="3"/>
  </si>
  <si>
    <t>37</t>
  </si>
  <si>
    <t xml:space="preserve"> 払    田</t>
    <rPh sb="1" eb="2">
      <t>バライ</t>
    </rPh>
    <rPh sb="6" eb="7">
      <t>タ</t>
    </rPh>
    <phoneticPr fontId="3"/>
  </si>
  <si>
    <t xml:space="preserve"> 茗 荷 瀬</t>
    <rPh sb="1" eb="2">
      <t>メイ</t>
    </rPh>
    <rPh sb="3" eb="4">
      <t>ニ</t>
    </rPh>
    <rPh sb="5" eb="6">
      <t>セ</t>
    </rPh>
    <phoneticPr fontId="3"/>
  </si>
  <si>
    <t xml:space="preserve"> ラ・ルーナ</t>
    <phoneticPr fontId="3"/>
  </si>
  <si>
    <t xml:space="preserve"> 仲    町</t>
    <rPh sb="1" eb="2">
      <t>ナカ</t>
    </rPh>
    <rPh sb="6" eb="7">
      <t>マチ</t>
    </rPh>
    <phoneticPr fontId="3"/>
  </si>
  <si>
    <t>42</t>
  </si>
  <si>
    <t xml:space="preserve"> 御 殿 町</t>
    <rPh sb="1" eb="2">
      <t>オ</t>
    </rPh>
    <rPh sb="3" eb="4">
      <t>ドノ</t>
    </rPh>
    <rPh sb="5" eb="6">
      <t>マチ</t>
    </rPh>
    <phoneticPr fontId="3"/>
  </si>
  <si>
    <t>43</t>
  </si>
  <si>
    <t xml:space="preserve"> 茶 屋 町</t>
    <rPh sb="1" eb="2">
      <t>チャ</t>
    </rPh>
    <rPh sb="3" eb="4">
      <t>ヤ</t>
    </rPh>
    <rPh sb="5" eb="6">
      <t>マチ</t>
    </rPh>
    <phoneticPr fontId="3"/>
  </si>
  <si>
    <t>44</t>
  </si>
  <si>
    <t xml:space="preserve"> 廿 六 木</t>
    <rPh sb="1" eb="2">
      <t>ニジュウ</t>
    </rPh>
    <rPh sb="3" eb="4">
      <t>ロク</t>
    </rPh>
    <rPh sb="5" eb="6">
      <t>キ</t>
    </rPh>
    <phoneticPr fontId="3"/>
  </si>
  <si>
    <t>45</t>
  </si>
  <si>
    <t xml:space="preserve"> 提 興 屋</t>
    <rPh sb="1" eb="2">
      <t>ツツミ</t>
    </rPh>
    <rPh sb="3" eb="4">
      <t>キョウ</t>
    </rPh>
    <rPh sb="5" eb="6">
      <t>ヤ</t>
    </rPh>
    <phoneticPr fontId="3"/>
  </si>
  <si>
    <t>46</t>
  </si>
  <si>
    <t xml:space="preserve"> 槇    島</t>
    <rPh sb="1" eb="2">
      <t>マキ</t>
    </rPh>
    <rPh sb="6" eb="7">
      <t>シマ</t>
    </rPh>
    <phoneticPr fontId="3"/>
  </si>
  <si>
    <t>47</t>
  </si>
  <si>
    <t xml:space="preserve"> 千 河 原</t>
    <rPh sb="1" eb="2">
      <t>セン</t>
    </rPh>
    <rPh sb="3" eb="4">
      <t>カワ</t>
    </rPh>
    <rPh sb="5" eb="6">
      <t>ハラ</t>
    </rPh>
    <phoneticPr fontId="3"/>
  </si>
  <si>
    <t>48</t>
  </si>
  <si>
    <t xml:space="preserve"> 平    岡</t>
    <rPh sb="1" eb="2">
      <t>ヒラ</t>
    </rPh>
    <rPh sb="6" eb="7">
      <t>オカ</t>
    </rPh>
    <phoneticPr fontId="3"/>
  </si>
  <si>
    <t>49</t>
  </si>
  <si>
    <t xml:space="preserve"> 榎    木</t>
    <rPh sb="1" eb="2">
      <t>エノキ</t>
    </rPh>
    <rPh sb="6" eb="7">
      <t>キ</t>
    </rPh>
    <phoneticPr fontId="3"/>
  </si>
  <si>
    <t>50</t>
  </si>
  <si>
    <t xml:space="preserve">    跡</t>
    <rPh sb="4" eb="5">
      <t>アト</t>
    </rPh>
    <phoneticPr fontId="3"/>
  </si>
  <si>
    <t>51</t>
  </si>
  <si>
    <t xml:space="preserve"> 下 堀 野</t>
    <rPh sb="1" eb="2">
      <t>シタ</t>
    </rPh>
    <rPh sb="3" eb="4">
      <t>ホリ</t>
    </rPh>
    <rPh sb="5" eb="6">
      <t>ノ</t>
    </rPh>
    <phoneticPr fontId="3"/>
  </si>
  <si>
    <t>52</t>
  </si>
  <si>
    <t xml:space="preserve"> 福    原</t>
    <rPh sb="1" eb="2">
      <t>フク</t>
    </rPh>
    <rPh sb="6" eb="7">
      <t>ハラ</t>
    </rPh>
    <phoneticPr fontId="3"/>
  </si>
  <si>
    <t>61</t>
    <phoneticPr fontId="3"/>
  </si>
  <si>
    <t xml:space="preserve"> 廻    館</t>
    <rPh sb="1" eb="2">
      <t>マワ</t>
    </rPh>
    <rPh sb="6" eb="7">
      <t>タテ</t>
    </rPh>
    <phoneticPr fontId="3"/>
  </si>
  <si>
    <t>62</t>
  </si>
  <si>
    <t xml:space="preserve"> 南    野</t>
    <rPh sb="1" eb="2">
      <t>ミナミ</t>
    </rPh>
    <rPh sb="6" eb="7">
      <t>ノ</t>
    </rPh>
    <phoneticPr fontId="3"/>
  </si>
  <si>
    <t>63</t>
  </si>
  <si>
    <t xml:space="preserve"> 古    関</t>
    <rPh sb="1" eb="2">
      <t>フル</t>
    </rPh>
    <rPh sb="6" eb="7">
      <t>セキ</t>
    </rPh>
    <phoneticPr fontId="3"/>
  </si>
  <si>
    <t>64</t>
  </si>
  <si>
    <t xml:space="preserve"> 沢 新 田</t>
    <rPh sb="1" eb="2">
      <t>サワ</t>
    </rPh>
    <rPh sb="3" eb="4">
      <t>シン</t>
    </rPh>
    <rPh sb="5" eb="6">
      <t>タ</t>
    </rPh>
    <phoneticPr fontId="3"/>
  </si>
  <si>
    <t>65</t>
  </si>
  <si>
    <t xml:space="preserve"> 連    枝</t>
    <rPh sb="1" eb="2">
      <t>レン</t>
    </rPh>
    <rPh sb="6" eb="7">
      <t>エダ</t>
    </rPh>
    <phoneticPr fontId="3"/>
  </si>
  <si>
    <t>66</t>
  </si>
  <si>
    <t xml:space="preserve"> 赤渕新田</t>
    <rPh sb="1" eb="2">
      <t>アカ</t>
    </rPh>
    <rPh sb="2" eb="3">
      <t>フチ</t>
    </rPh>
    <rPh sb="3" eb="5">
      <t>シンデン</t>
    </rPh>
    <phoneticPr fontId="3"/>
  </si>
  <si>
    <t>67</t>
  </si>
  <si>
    <t xml:space="preserve"> 小出新田</t>
    <rPh sb="1" eb="3">
      <t>コイデ</t>
    </rPh>
    <rPh sb="3" eb="5">
      <t>シンデン</t>
    </rPh>
    <phoneticPr fontId="3"/>
  </si>
  <si>
    <t>68</t>
  </si>
  <si>
    <t xml:space="preserve"> 堤 新 田</t>
    <rPh sb="1" eb="2">
      <t>ツツミ</t>
    </rPh>
    <rPh sb="3" eb="4">
      <t>シン</t>
    </rPh>
    <rPh sb="5" eb="6">
      <t>タ</t>
    </rPh>
    <phoneticPr fontId="3"/>
  </si>
  <si>
    <t>69</t>
  </si>
  <si>
    <t xml:space="preserve"> 前田野目</t>
    <rPh sb="1" eb="2">
      <t>マエ</t>
    </rPh>
    <rPh sb="2" eb="3">
      <t>タ</t>
    </rPh>
    <rPh sb="3" eb="4">
      <t>ノ</t>
    </rPh>
    <rPh sb="4" eb="5">
      <t>メ</t>
    </rPh>
    <phoneticPr fontId="3"/>
  </si>
  <si>
    <t>70</t>
  </si>
  <si>
    <t xml:space="preserve"> 福    島</t>
    <rPh sb="1" eb="2">
      <t>フク</t>
    </rPh>
    <rPh sb="6" eb="7">
      <t>シマ</t>
    </rPh>
    <phoneticPr fontId="3"/>
  </si>
  <si>
    <t>71</t>
  </si>
  <si>
    <t xml:space="preserve"> 大 真 木</t>
    <rPh sb="1" eb="2">
      <t>ダイ</t>
    </rPh>
    <rPh sb="3" eb="4">
      <t>シン</t>
    </rPh>
    <rPh sb="5" eb="6">
      <t>キ</t>
    </rPh>
    <phoneticPr fontId="3"/>
  </si>
  <si>
    <t>72</t>
  </si>
  <si>
    <t xml:space="preserve"> 返    吉</t>
    <rPh sb="1" eb="2">
      <t>ヘン</t>
    </rPh>
    <rPh sb="6" eb="7">
      <t>キチ</t>
    </rPh>
    <phoneticPr fontId="3"/>
  </si>
  <si>
    <t>73</t>
  </si>
  <si>
    <t xml:space="preserve"> 京    島</t>
    <rPh sb="1" eb="2">
      <t>キョウ</t>
    </rPh>
    <rPh sb="6" eb="7">
      <t>シマ</t>
    </rPh>
    <phoneticPr fontId="3"/>
  </si>
  <si>
    <t>74</t>
  </si>
  <si>
    <t xml:space="preserve"> 新 田 目</t>
    <rPh sb="1" eb="2">
      <t>シン</t>
    </rPh>
    <rPh sb="3" eb="4">
      <t>タ</t>
    </rPh>
    <rPh sb="5" eb="6">
      <t>メ</t>
    </rPh>
    <phoneticPr fontId="3"/>
  </si>
  <si>
    <t>75</t>
  </si>
  <si>
    <t xml:space="preserve"> 本小野方</t>
    <rPh sb="1" eb="2">
      <t>ホン</t>
    </rPh>
    <rPh sb="2" eb="4">
      <t>オノ</t>
    </rPh>
    <rPh sb="4" eb="5">
      <t>カタ</t>
    </rPh>
    <phoneticPr fontId="3"/>
  </si>
  <si>
    <t>76</t>
  </si>
  <si>
    <t xml:space="preserve"> 吉    方</t>
    <rPh sb="1" eb="2">
      <t>キチ</t>
    </rPh>
    <rPh sb="6" eb="7">
      <t>カタ</t>
    </rPh>
    <phoneticPr fontId="3"/>
  </si>
  <si>
    <t>77</t>
  </si>
  <si>
    <t xml:space="preserve"> 西    袋</t>
    <rPh sb="1" eb="2">
      <t>ニシ</t>
    </rPh>
    <rPh sb="6" eb="7">
      <t>フクロ</t>
    </rPh>
    <phoneticPr fontId="3"/>
  </si>
  <si>
    <t>78</t>
  </si>
  <si>
    <t xml:space="preserve"> 南 興 屋</t>
    <rPh sb="1" eb="2">
      <t>ミナミ</t>
    </rPh>
    <rPh sb="3" eb="4">
      <t>キョウ</t>
    </rPh>
    <rPh sb="5" eb="6">
      <t>ヤ</t>
    </rPh>
    <phoneticPr fontId="3"/>
  </si>
  <si>
    <t>79</t>
  </si>
  <si>
    <t xml:space="preserve"> 中    野</t>
    <rPh sb="1" eb="2">
      <t>ナカ</t>
    </rPh>
    <rPh sb="6" eb="7">
      <t>ノ</t>
    </rPh>
    <phoneticPr fontId="3"/>
  </si>
  <si>
    <t>80</t>
  </si>
  <si>
    <t xml:space="preserve"> 南野新田</t>
    <rPh sb="1" eb="2">
      <t>ミナミ</t>
    </rPh>
    <rPh sb="2" eb="3">
      <t>ノ</t>
    </rPh>
    <rPh sb="3" eb="5">
      <t>シンデン</t>
    </rPh>
    <phoneticPr fontId="3"/>
  </si>
  <si>
    <t>81</t>
  </si>
  <si>
    <t xml:space="preserve"> 主殿新田</t>
    <rPh sb="1" eb="2">
      <t>ヌシ</t>
    </rPh>
    <rPh sb="2" eb="3">
      <t>トノ</t>
    </rPh>
    <rPh sb="3" eb="5">
      <t>シンデン</t>
    </rPh>
    <phoneticPr fontId="3"/>
  </si>
  <si>
    <t>82</t>
  </si>
  <si>
    <t xml:space="preserve"> ソラーナ</t>
    <phoneticPr fontId="3"/>
  </si>
  <si>
    <t>集落別人口・世帯数</t>
    <rPh sb="0" eb="2">
      <t>シュウラク</t>
    </rPh>
    <rPh sb="2" eb="5">
      <t>ベツジンコウ</t>
    </rPh>
    <rPh sb="6" eb="9">
      <t>セタイスウ</t>
    </rPh>
    <phoneticPr fontId="11"/>
  </si>
  <si>
    <t>行政区名</t>
  </si>
  <si>
    <t>世帯数</t>
    <rPh sb="0" eb="3">
      <t>セタイスウ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</si>
  <si>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</si>
  <si>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</si>
  <si>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計</t>
    <rPh sb="0" eb="1">
      <t>ケイ</t>
    </rPh>
    <phoneticPr fontId="11"/>
  </si>
  <si>
    <t>瀬場</t>
  </si>
  <si>
    <t>大中島</t>
  </si>
  <si>
    <t>新田</t>
  </si>
  <si>
    <t>工藤沢</t>
  </si>
  <si>
    <t>科沢</t>
  </si>
  <si>
    <t>木ノ沢</t>
  </si>
  <si>
    <t>中村</t>
  </si>
  <si>
    <t>鉢子</t>
  </si>
  <si>
    <t>大平</t>
  </si>
  <si>
    <t>松野木</t>
  </si>
  <si>
    <t>肝煎</t>
  </si>
  <si>
    <t>興屋</t>
  </si>
  <si>
    <t>中島</t>
  </si>
  <si>
    <t>生繰沢</t>
  </si>
  <si>
    <t>片倉</t>
  </si>
  <si>
    <t>上荒宿</t>
  </si>
  <si>
    <t>南町</t>
  </si>
  <si>
    <t>荒宿</t>
  </si>
  <si>
    <t>川端</t>
  </si>
  <si>
    <t>本町</t>
  </si>
  <si>
    <t>裏町</t>
  </si>
  <si>
    <t>新屋敷</t>
  </si>
  <si>
    <t>新町</t>
  </si>
  <si>
    <t>駅前</t>
  </si>
  <si>
    <t>幸町</t>
  </si>
  <si>
    <t>東興野</t>
  </si>
  <si>
    <t>荒鍋</t>
  </si>
  <si>
    <t>出川原</t>
  </si>
  <si>
    <t>緑町</t>
  </si>
  <si>
    <t>今岡</t>
  </si>
  <si>
    <t>上幅</t>
  </si>
  <si>
    <t>囲町</t>
  </si>
  <si>
    <t>貢地目</t>
  </si>
  <si>
    <t>下幅</t>
  </si>
  <si>
    <t>吹払</t>
  </si>
  <si>
    <t>栄町</t>
  </si>
  <si>
    <t>西興野</t>
  </si>
  <si>
    <t>烏町</t>
  </si>
  <si>
    <t>馬場</t>
  </si>
  <si>
    <t>添津</t>
  </si>
  <si>
    <t>三ケ沢</t>
  </si>
  <si>
    <t>千本杉</t>
  </si>
  <si>
    <t>桑田</t>
  </si>
  <si>
    <t>旭町</t>
  </si>
  <si>
    <t>東本町</t>
  </si>
  <si>
    <t>山水園</t>
  </si>
  <si>
    <t>新広町</t>
  </si>
  <si>
    <t>表町</t>
  </si>
  <si>
    <t>猿田町</t>
  </si>
  <si>
    <t>和光町</t>
  </si>
  <si>
    <t>興野</t>
  </si>
  <si>
    <t>館</t>
  </si>
  <si>
    <t>南口</t>
  </si>
  <si>
    <t>長畑</t>
  </si>
  <si>
    <t>下朝丸</t>
  </si>
  <si>
    <t>梵天町</t>
  </si>
  <si>
    <t>落合</t>
  </si>
  <si>
    <t>家根合</t>
  </si>
  <si>
    <t>高田麦</t>
  </si>
  <si>
    <t>宮曽根</t>
  </si>
  <si>
    <t>杉浦</t>
  </si>
  <si>
    <t>久田</t>
  </si>
  <si>
    <t>深川</t>
  </si>
  <si>
    <t>西野</t>
  </si>
  <si>
    <t>松陽</t>
  </si>
  <si>
    <t>東一番町</t>
  </si>
  <si>
    <t>上朝丸</t>
  </si>
  <si>
    <t>常万</t>
  </si>
  <si>
    <t>余目新田</t>
  </si>
  <si>
    <t>上堀野</t>
  </si>
  <si>
    <t>中堀野</t>
  </si>
  <si>
    <t>大野</t>
  </si>
  <si>
    <t>田谷</t>
  </si>
  <si>
    <t>西小野方</t>
  </si>
  <si>
    <t>近江新田</t>
  </si>
  <si>
    <t>吉岡</t>
  </si>
  <si>
    <t>生三</t>
  </si>
  <si>
    <t>島田</t>
  </si>
  <si>
    <t>払田</t>
  </si>
  <si>
    <t>茗荷瀬</t>
  </si>
  <si>
    <t>ラ・ルーナ</t>
  </si>
  <si>
    <t>仲町</t>
  </si>
  <si>
    <t>御殿町</t>
  </si>
  <si>
    <t>茶屋町</t>
  </si>
  <si>
    <t>廿六木</t>
  </si>
  <si>
    <t>提興屋</t>
  </si>
  <si>
    <t>槇島</t>
  </si>
  <si>
    <t>千河原</t>
  </si>
  <si>
    <t>平岡</t>
  </si>
  <si>
    <t>榎木</t>
  </si>
  <si>
    <t>跡</t>
  </si>
  <si>
    <t>下堀野</t>
  </si>
  <si>
    <t>福原</t>
  </si>
  <si>
    <t>廻館</t>
  </si>
  <si>
    <t>南野</t>
  </si>
  <si>
    <t>古関</t>
  </si>
  <si>
    <t>沢新田</t>
  </si>
  <si>
    <t>連枝</t>
  </si>
  <si>
    <t>赤渕新田</t>
  </si>
  <si>
    <t>小出新田</t>
  </si>
  <si>
    <t>堤新田</t>
  </si>
  <si>
    <t>前田野目</t>
  </si>
  <si>
    <t>福島</t>
  </si>
  <si>
    <t>大真木</t>
  </si>
  <si>
    <t>返吉</t>
  </si>
  <si>
    <t>京島</t>
  </si>
  <si>
    <t>新田目</t>
  </si>
  <si>
    <t>本小野方</t>
  </si>
  <si>
    <t>吉方</t>
  </si>
  <si>
    <t>西袋</t>
  </si>
  <si>
    <t>南興屋</t>
  </si>
  <si>
    <t>中野</t>
  </si>
  <si>
    <t>南野新田</t>
  </si>
  <si>
    <t>主殿新田</t>
  </si>
  <si>
    <t>ソラーナ</t>
  </si>
  <si>
    <t>合計</t>
    <rPh sb="0" eb="2">
      <t>ゴウケイ</t>
    </rPh>
    <phoneticPr fontId="11"/>
  </si>
  <si>
    <t>令和7年3月31日現在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1"/>
  </si>
  <si>
    <t>令和７年３月３１日現在行政区別人口・世帯数集計表</t>
    <rPh sb="0" eb="2">
      <t>レイワ</t>
    </rPh>
    <rPh sb="3" eb="4">
      <t>ネン</t>
    </rPh>
    <rPh sb="5" eb="6">
      <t>ガツ</t>
    </rPh>
    <rPh sb="11" eb="14">
      <t>ギョウセイク</t>
    </rPh>
    <rPh sb="14" eb="15">
      <t>ベツ</t>
    </rPh>
    <rPh sb="15" eb="17">
      <t>ジンコウ</t>
    </rPh>
    <rPh sb="21" eb="23">
      <t>シュウケイ</t>
    </rPh>
    <phoneticPr fontId="3"/>
  </si>
  <si>
    <t>行政区名</t>
    <rPh sb="0" eb="3">
      <t>ギョウセイク</t>
    </rPh>
    <rPh sb="3" eb="4">
      <t>メイ</t>
    </rPh>
    <phoneticPr fontId="3"/>
  </si>
  <si>
    <t>※外国人除く</t>
    <rPh sb="1" eb="5">
      <t>ガイコクジンノゾ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</si>
</sst>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49" fontId="6" fillId="0" borderId="3" xfId="0" applyNumberFormat="1" applyFont="1" applyBorder="1" applyAlignment="1" applyProtection="1">
      <alignment horizontal="right" vertical="center"/>
      <protection hidden="1"/>
    </xf>
    <xf numFmtId="0" fontId="6" fillId="0" borderId="1" xfId="0" applyFont="1" applyBorder="1" applyProtection="1">
      <alignment vertical="center"/>
      <protection hidden="1"/>
    </xf>
    <xf numFmtId="38" fontId="6" fillId="0" borderId="2" xfId="1" applyFont="1" applyBorder="1" applyProtection="1">
      <alignment vertical="center"/>
      <protection hidden="1"/>
    </xf>
    <xf numFmtId="38" fontId="6" fillId="0" borderId="1" xfId="1" applyFont="1" applyBorder="1" applyProtection="1">
      <alignment vertical="center"/>
      <protection hidden="1"/>
    </xf>
    <xf numFmtId="176" fontId="6" fillId="0" borderId="3" xfId="0" applyNumberFormat="1" applyFont="1" applyBorder="1" applyProtection="1">
      <alignment vertical="center"/>
      <protection hidden="1"/>
    </xf>
    <xf numFmtId="0" fontId="6" fillId="0" borderId="1" xfId="0" quotePrefix="1" applyFont="1" applyBorder="1" applyProtection="1">
      <alignment vertical="center"/>
      <protection hidden="1"/>
    </xf>
    <xf numFmtId="0" fontId="6" fillId="0" borderId="3" xfId="0" applyFont="1" applyBorder="1" applyProtection="1">
      <alignment vertical="center"/>
      <protection hidden="1"/>
    </xf>
    <xf numFmtId="0" fontId="6" fillId="0" borderId="0" xfId="0" applyFont="1" applyBorder="1" applyProtection="1">
      <alignment vertical="center"/>
      <protection hidden="1"/>
    </xf>
    <xf numFmtId="38" fontId="6" fillId="0" borderId="0" xfId="1" applyFont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8" fillId="0" borderId="0" xfId="0" applyFont="1" applyBorder="1" applyProtection="1">
      <alignment vertical="center"/>
      <protection hidden="1"/>
    </xf>
    <xf numFmtId="38" fontId="8" fillId="0" borderId="0" xfId="1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locked="0" hidden="1"/>
    </xf>
    <xf numFmtId="0" fontId="5" fillId="0" borderId="0" xfId="0" applyFont="1" applyAlignment="1" applyProtection="1">
      <alignment horizontal="center" vertical="center"/>
      <protection locked="0" hidden="1"/>
    </xf>
    <xf numFmtId="49" fontId="6" fillId="0" borderId="3" xfId="0" applyNumberFormat="1" applyFont="1" applyBorder="1" applyProtection="1">
      <alignment vertical="center"/>
      <protection hidden="1"/>
    </xf>
    <xf numFmtId="0" fontId="6" fillId="0" borderId="3" xfId="0" applyNumberFormat="1" applyFont="1" applyBorder="1" applyAlignment="1" applyProtection="1">
      <alignment horizontal="right" vertical="center"/>
      <protection hidden="1"/>
    </xf>
    <xf numFmtId="0" fontId="6" fillId="0" borderId="1" xfId="0" applyFont="1" applyBorder="1" applyAlignment="1" applyProtection="1">
      <alignment vertical="center" shrinkToFit="1"/>
      <protection hidden="1"/>
    </xf>
    <xf numFmtId="49" fontId="6" fillId="0" borderId="0" xfId="0" applyNumberFormat="1" applyFont="1" applyBorder="1" applyProtection="1">
      <alignment vertical="center"/>
      <protection hidden="1"/>
    </xf>
    <xf numFmtId="0" fontId="1" fillId="0" borderId="0" xfId="2" applyAlignment="1">
      <alignment horizontal="left" vertical="center"/>
    </xf>
    <xf numFmtId="38" fontId="0" fillId="0" borderId="0" xfId="3" applyFont="1" applyFill="1">
      <alignment vertical="center"/>
    </xf>
    <xf numFmtId="38" fontId="0" fillId="0" borderId="0" xfId="3" applyFont="1" applyFill="1" applyAlignment="1">
      <alignment horizontal="right" vertical="center"/>
    </xf>
    <xf numFmtId="0" fontId="1" fillId="0" borderId="0" xfId="2">
      <alignment vertical="center"/>
    </xf>
    <xf numFmtId="0" fontId="1" fillId="0" borderId="5" xfId="2" applyBorder="1" applyAlignment="1">
      <alignment horizontal="center" vertical="center"/>
    </xf>
    <xf numFmtId="38" fontId="0" fillId="0" borderId="5" xfId="3" applyFont="1" applyFill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6" xfId="2" applyBorder="1" applyAlignment="1">
      <alignment horizontal="center" vertical="center"/>
    </xf>
    <xf numFmtId="38" fontId="0" fillId="0" borderId="6" xfId="3" applyFont="1" applyFill="1" applyBorder="1">
      <alignment vertical="center"/>
    </xf>
    <xf numFmtId="0" fontId="1" fillId="0" borderId="7" xfId="2" applyBorder="1" applyAlignment="1">
      <alignment horizontal="center" vertical="center"/>
    </xf>
    <xf numFmtId="38" fontId="0" fillId="0" borderId="7" xfId="3" applyFont="1" applyFill="1" applyBorder="1">
      <alignment vertical="center"/>
    </xf>
    <xf numFmtId="0" fontId="1" fillId="0" borderId="8" xfId="2" applyBorder="1" applyAlignment="1">
      <alignment horizontal="center" vertical="center"/>
    </xf>
    <xf numFmtId="38" fontId="0" fillId="0" borderId="8" xfId="3" applyFont="1" applyFill="1" applyBorder="1">
      <alignment vertical="center"/>
    </xf>
    <xf numFmtId="0" fontId="1" fillId="2" borderId="9" xfId="2" applyFill="1" applyBorder="1" applyAlignment="1">
      <alignment horizontal="center" vertical="center"/>
    </xf>
    <xf numFmtId="38" fontId="0" fillId="2" borderId="9" xfId="3" applyFont="1" applyFill="1" applyBorder="1">
      <alignment vertic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2" fillId="0" borderId="0" xfId="2" applyFo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.60\&#31246;&#21209;&#30010;&#27665;&#35506;\&#9632;&#30010;&#27665;&#20418;\&#31038;&#20250;&#30340;&#31227;&#21205;.&#27598;&#26376;&#20154;&#21475;&#12289;&#24180;&#22577;\2024&#24180;&#24230;\2025.03\&#20154;&#21475;&#19990;&#24111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"/>
    </sheetNames>
    <sheetDataSet>
      <sheetData sheetId="0" refreshError="1">
        <row r="2">
          <cell r="B2">
            <v>101</v>
          </cell>
          <cell r="C2" t="str">
            <v>瀬場</v>
          </cell>
          <cell r="D2">
            <v>0</v>
          </cell>
          <cell r="F2">
            <v>0</v>
          </cell>
          <cell r="H2">
            <v>6</v>
          </cell>
          <cell r="I2">
            <v>0</v>
          </cell>
          <cell r="J2">
            <v>0</v>
          </cell>
          <cell r="K2">
            <v>6</v>
          </cell>
          <cell r="L2">
            <v>9</v>
          </cell>
          <cell r="M2">
            <v>0</v>
          </cell>
          <cell r="N2">
            <v>9</v>
          </cell>
          <cell r="O2">
            <v>8</v>
          </cell>
          <cell r="P2">
            <v>0</v>
          </cell>
          <cell r="Q2">
            <v>8</v>
          </cell>
          <cell r="R2">
            <v>17</v>
          </cell>
          <cell r="S2">
            <v>0</v>
          </cell>
          <cell r="T2">
            <v>17</v>
          </cell>
        </row>
        <row r="3">
          <cell r="B3">
            <v>102</v>
          </cell>
          <cell r="C3" t="str">
            <v>大中島</v>
          </cell>
          <cell r="D3">
            <v>0</v>
          </cell>
          <cell r="F3">
            <v>0</v>
          </cell>
          <cell r="H3">
            <v>9</v>
          </cell>
          <cell r="I3">
            <v>0</v>
          </cell>
          <cell r="J3">
            <v>1</v>
          </cell>
          <cell r="K3">
            <v>10</v>
          </cell>
          <cell r="L3">
            <v>13</v>
          </cell>
          <cell r="M3">
            <v>0</v>
          </cell>
          <cell r="N3">
            <v>13</v>
          </cell>
          <cell r="O3">
            <v>11</v>
          </cell>
          <cell r="P3">
            <v>1</v>
          </cell>
          <cell r="Q3">
            <v>12</v>
          </cell>
          <cell r="R3">
            <v>24</v>
          </cell>
          <cell r="S3">
            <v>1</v>
          </cell>
          <cell r="T3">
            <v>25</v>
          </cell>
        </row>
        <row r="4">
          <cell r="B4">
            <v>103</v>
          </cell>
          <cell r="C4" t="str">
            <v>新田</v>
          </cell>
          <cell r="D4">
            <v>0</v>
          </cell>
          <cell r="F4">
            <v>0</v>
          </cell>
          <cell r="H4">
            <v>6</v>
          </cell>
          <cell r="I4">
            <v>0</v>
          </cell>
          <cell r="J4">
            <v>0</v>
          </cell>
          <cell r="K4">
            <v>6</v>
          </cell>
          <cell r="L4">
            <v>11</v>
          </cell>
          <cell r="M4">
            <v>0</v>
          </cell>
          <cell r="N4">
            <v>11</v>
          </cell>
          <cell r="O4">
            <v>13</v>
          </cell>
          <cell r="P4">
            <v>0</v>
          </cell>
          <cell r="Q4">
            <v>13</v>
          </cell>
          <cell r="R4">
            <v>24</v>
          </cell>
          <cell r="S4">
            <v>0</v>
          </cell>
          <cell r="T4">
            <v>24</v>
          </cell>
        </row>
        <row r="5">
          <cell r="B5">
            <v>104</v>
          </cell>
          <cell r="C5" t="str">
            <v>工藤沢</v>
          </cell>
          <cell r="D5">
            <v>0</v>
          </cell>
          <cell r="F5">
            <v>0</v>
          </cell>
          <cell r="H5">
            <v>9</v>
          </cell>
          <cell r="I5">
            <v>0</v>
          </cell>
          <cell r="J5">
            <v>0</v>
          </cell>
          <cell r="K5">
            <v>9</v>
          </cell>
          <cell r="L5">
            <v>14</v>
          </cell>
          <cell r="M5">
            <v>0</v>
          </cell>
          <cell r="N5">
            <v>14</v>
          </cell>
          <cell r="O5">
            <v>16</v>
          </cell>
          <cell r="P5">
            <v>0</v>
          </cell>
          <cell r="Q5">
            <v>16</v>
          </cell>
          <cell r="R5">
            <v>30</v>
          </cell>
          <cell r="S5">
            <v>0</v>
          </cell>
          <cell r="T5">
            <v>30</v>
          </cell>
        </row>
        <row r="6">
          <cell r="B6">
            <v>105</v>
          </cell>
          <cell r="C6" t="str">
            <v>科沢</v>
          </cell>
          <cell r="D6">
            <v>0</v>
          </cell>
          <cell r="F6">
            <v>0</v>
          </cell>
          <cell r="H6">
            <v>15</v>
          </cell>
          <cell r="I6">
            <v>0</v>
          </cell>
          <cell r="J6">
            <v>0</v>
          </cell>
          <cell r="K6">
            <v>15</v>
          </cell>
          <cell r="L6">
            <v>19</v>
          </cell>
          <cell r="M6">
            <v>0</v>
          </cell>
          <cell r="N6">
            <v>19</v>
          </cell>
          <cell r="O6">
            <v>18</v>
          </cell>
          <cell r="P6">
            <v>0</v>
          </cell>
          <cell r="Q6">
            <v>18</v>
          </cell>
          <cell r="R6">
            <v>37</v>
          </cell>
          <cell r="S6">
            <v>0</v>
          </cell>
          <cell r="T6">
            <v>37</v>
          </cell>
        </row>
        <row r="7">
          <cell r="B7">
            <v>106</v>
          </cell>
          <cell r="C7" t="str">
            <v>木ノ沢</v>
          </cell>
          <cell r="D7">
            <v>0</v>
          </cell>
          <cell r="F7">
            <v>0</v>
          </cell>
          <cell r="H7">
            <v>28</v>
          </cell>
          <cell r="I7">
            <v>0</v>
          </cell>
          <cell r="J7">
            <v>0</v>
          </cell>
          <cell r="K7">
            <v>28</v>
          </cell>
          <cell r="L7">
            <v>34</v>
          </cell>
          <cell r="M7">
            <v>0</v>
          </cell>
          <cell r="N7">
            <v>34</v>
          </cell>
          <cell r="O7">
            <v>32</v>
          </cell>
          <cell r="P7">
            <v>0</v>
          </cell>
          <cell r="Q7">
            <v>32</v>
          </cell>
          <cell r="R7">
            <v>66</v>
          </cell>
          <cell r="S7">
            <v>0</v>
          </cell>
          <cell r="T7">
            <v>66</v>
          </cell>
        </row>
        <row r="8">
          <cell r="B8">
            <v>107</v>
          </cell>
          <cell r="C8" t="str">
            <v>中村</v>
          </cell>
          <cell r="D8">
            <v>0</v>
          </cell>
          <cell r="F8">
            <v>0</v>
          </cell>
          <cell r="H8">
            <v>17</v>
          </cell>
          <cell r="I8">
            <v>0</v>
          </cell>
          <cell r="J8">
            <v>1</v>
          </cell>
          <cell r="K8">
            <v>18</v>
          </cell>
          <cell r="L8">
            <v>28</v>
          </cell>
          <cell r="M8">
            <v>0</v>
          </cell>
          <cell r="N8">
            <v>28</v>
          </cell>
          <cell r="O8">
            <v>23</v>
          </cell>
          <cell r="P8">
            <v>1</v>
          </cell>
          <cell r="Q8">
            <v>24</v>
          </cell>
          <cell r="R8">
            <v>51</v>
          </cell>
          <cell r="S8">
            <v>1</v>
          </cell>
          <cell r="T8">
            <v>52</v>
          </cell>
        </row>
        <row r="9">
          <cell r="B9">
            <v>108</v>
          </cell>
          <cell r="C9" t="str">
            <v>鉢子</v>
          </cell>
          <cell r="D9">
            <v>0</v>
          </cell>
          <cell r="F9">
            <v>0</v>
          </cell>
          <cell r="H9">
            <v>18</v>
          </cell>
          <cell r="I9">
            <v>0</v>
          </cell>
          <cell r="J9">
            <v>0</v>
          </cell>
          <cell r="K9">
            <v>18</v>
          </cell>
          <cell r="L9">
            <v>21</v>
          </cell>
          <cell r="M9">
            <v>0</v>
          </cell>
          <cell r="N9">
            <v>21</v>
          </cell>
          <cell r="O9">
            <v>25</v>
          </cell>
          <cell r="P9">
            <v>0</v>
          </cell>
          <cell r="Q9">
            <v>25</v>
          </cell>
          <cell r="R9">
            <v>46</v>
          </cell>
          <cell r="S9">
            <v>0</v>
          </cell>
          <cell r="T9">
            <v>46</v>
          </cell>
        </row>
        <row r="10">
          <cell r="B10">
            <v>109</v>
          </cell>
          <cell r="C10" t="str">
            <v>大平</v>
          </cell>
          <cell r="D10">
            <v>0</v>
          </cell>
          <cell r="F10">
            <v>0</v>
          </cell>
          <cell r="H10">
            <v>2</v>
          </cell>
          <cell r="I10">
            <v>0</v>
          </cell>
          <cell r="J10">
            <v>0</v>
          </cell>
          <cell r="K10">
            <v>2</v>
          </cell>
          <cell r="L10">
            <v>2</v>
          </cell>
          <cell r="M10">
            <v>0</v>
          </cell>
          <cell r="N10">
            <v>2</v>
          </cell>
          <cell r="O10">
            <v>2</v>
          </cell>
          <cell r="P10">
            <v>0</v>
          </cell>
          <cell r="Q10">
            <v>2</v>
          </cell>
          <cell r="R10">
            <v>4</v>
          </cell>
          <cell r="S10">
            <v>0</v>
          </cell>
          <cell r="T10">
            <v>4</v>
          </cell>
        </row>
        <row r="11">
          <cell r="B11">
            <v>110</v>
          </cell>
          <cell r="C11" t="str">
            <v>松野木</v>
          </cell>
          <cell r="D11">
            <v>0</v>
          </cell>
          <cell r="F11">
            <v>0</v>
          </cell>
          <cell r="H11">
            <v>23</v>
          </cell>
          <cell r="I11">
            <v>1</v>
          </cell>
          <cell r="J11">
            <v>4</v>
          </cell>
          <cell r="K11">
            <v>28</v>
          </cell>
          <cell r="L11">
            <v>43</v>
          </cell>
          <cell r="M11">
            <v>1</v>
          </cell>
          <cell r="N11">
            <v>44</v>
          </cell>
          <cell r="O11">
            <v>31</v>
          </cell>
          <cell r="P11">
            <v>4</v>
          </cell>
          <cell r="Q11">
            <v>35</v>
          </cell>
          <cell r="R11">
            <v>74</v>
          </cell>
          <cell r="S11">
            <v>5</v>
          </cell>
          <cell r="T11">
            <v>79</v>
          </cell>
        </row>
        <row r="12">
          <cell r="B12">
            <v>111</v>
          </cell>
          <cell r="C12" t="str">
            <v>肝煎</v>
          </cell>
          <cell r="D12">
            <v>0</v>
          </cell>
          <cell r="F12">
            <v>0</v>
          </cell>
          <cell r="H12">
            <v>12</v>
          </cell>
          <cell r="I12">
            <v>0</v>
          </cell>
          <cell r="J12">
            <v>0</v>
          </cell>
          <cell r="K12">
            <v>12</v>
          </cell>
          <cell r="L12">
            <v>13</v>
          </cell>
          <cell r="M12">
            <v>0</v>
          </cell>
          <cell r="N12">
            <v>13</v>
          </cell>
          <cell r="O12">
            <v>10</v>
          </cell>
          <cell r="P12">
            <v>0</v>
          </cell>
          <cell r="Q12">
            <v>10</v>
          </cell>
          <cell r="R12">
            <v>23</v>
          </cell>
          <cell r="S12">
            <v>0</v>
          </cell>
          <cell r="T12">
            <v>23</v>
          </cell>
        </row>
        <row r="13">
          <cell r="B13">
            <v>112</v>
          </cell>
          <cell r="C13" t="str">
            <v>興屋</v>
          </cell>
          <cell r="D13">
            <v>0</v>
          </cell>
          <cell r="F13">
            <v>0</v>
          </cell>
          <cell r="H13">
            <v>9</v>
          </cell>
          <cell r="I13">
            <v>0</v>
          </cell>
          <cell r="J13">
            <v>0</v>
          </cell>
          <cell r="K13">
            <v>9</v>
          </cell>
          <cell r="L13">
            <v>9</v>
          </cell>
          <cell r="M13">
            <v>0</v>
          </cell>
          <cell r="N13">
            <v>9</v>
          </cell>
          <cell r="O13">
            <v>12</v>
          </cell>
          <cell r="P13">
            <v>0</v>
          </cell>
          <cell r="Q13">
            <v>12</v>
          </cell>
          <cell r="R13">
            <v>21</v>
          </cell>
          <cell r="S13">
            <v>0</v>
          </cell>
          <cell r="T13">
            <v>21</v>
          </cell>
        </row>
        <row r="14">
          <cell r="B14">
            <v>113</v>
          </cell>
          <cell r="C14" t="str">
            <v>中島</v>
          </cell>
          <cell r="D14">
            <v>0</v>
          </cell>
          <cell r="F14">
            <v>0</v>
          </cell>
          <cell r="H14">
            <v>21</v>
          </cell>
          <cell r="I14">
            <v>0</v>
          </cell>
          <cell r="J14">
            <v>0</v>
          </cell>
          <cell r="K14">
            <v>21</v>
          </cell>
          <cell r="L14">
            <v>28</v>
          </cell>
          <cell r="M14">
            <v>0</v>
          </cell>
          <cell r="N14">
            <v>28</v>
          </cell>
          <cell r="O14">
            <v>29</v>
          </cell>
          <cell r="P14">
            <v>0</v>
          </cell>
          <cell r="Q14">
            <v>29</v>
          </cell>
          <cell r="R14">
            <v>57</v>
          </cell>
          <cell r="S14">
            <v>0</v>
          </cell>
          <cell r="T14">
            <v>57</v>
          </cell>
        </row>
        <row r="15">
          <cell r="B15">
            <v>114</v>
          </cell>
          <cell r="C15" t="str">
            <v>生繰沢</v>
          </cell>
          <cell r="D15">
            <v>0</v>
          </cell>
          <cell r="F15">
            <v>0</v>
          </cell>
          <cell r="H15">
            <v>16</v>
          </cell>
          <cell r="I15">
            <v>0</v>
          </cell>
          <cell r="J15">
            <v>0</v>
          </cell>
          <cell r="K15">
            <v>16</v>
          </cell>
          <cell r="L15">
            <v>19</v>
          </cell>
          <cell r="M15">
            <v>0</v>
          </cell>
          <cell r="N15">
            <v>19</v>
          </cell>
          <cell r="O15">
            <v>23</v>
          </cell>
          <cell r="P15">
            <v>0</v>
          </cell>
          <cell r="Q15">
            <v>23</v>
          </cell>
          <cell r="R15">
            <v>42</v>
          </cell>
          <cell r="S15">
            <v>0</v>
          </cell>
          <cell r="T15">
            <v>42</v>
          </cell>
        </row>
        <row r="16">
          <cell r="B16">
            <v>115</v>
          </cell>
          <cell r="C16" t="str">
            <v>片倉</v>
          </cell>
          <cell r="D16">
            <v>0</v>
          </cell>
          <cell r="F16">
            <v>0</v>
          </cell>
          <cell r="H16">
            <v>8</v>
          </cell>
          <cell r="I16">
            <v>0</v>
          </cell>
          <cell r="J16">
            <v>0</v>
          </cell>
          <cell r="K16">
            <v>8</v>
          </cell>
          <cell r="L16">
            <v>14</v>
          </cell>
          <cell r="M16">
            <v>0</v>
          </cell>
          <cell r="N16">
            <v>14</v>
          </cell>
          <cell r="O16">
            <v>13</v>
          </cell>
          <cell r="P16">
            <v>0</v>
          </cell>
          <cell r="Q16">
            <v>13</v>
          </cell>
          <cell r="R16">
            <v>27</v>
          </cell>
          <cell r="S16">
            <v>0</v>
          </cell>
          <cell r="T16">
            <v>27</v>
          </cell>
        </row>
        <row r="17">
          <cell r="B17">
            <v>117</v>
          </cell>
          <cell r="C17" t="str">
            <v>上荒宿</v>
          </cell>
          <cell r="D17">
            <v>0</v>
          </cell>
          <cell r="F17">
            <v>0</v>
          </cell>
          <cell r="H17">
            <v>12</v>
          </cell>
          <cell r="I17">
            <v>0</v>
          </cell>
          <cell r="J17">
            <v>0</v>
          </cell>
          <cell r="K17">
            <v>12</v>
          </cell>
          <cell r="L17">
            <v>8</v>
          </cell>
          <cell r="M17">
            <v>0</v>
          </cell>
          <cell r="N17">
            <v>8</v>
          </cell>
          <cell r="O17">
            <v>13</v>
          </cell>
          <cell r="P17">
            <v>0</v>
          </cell>
          <cell r="Q17">
            <v>13</v>
          </cell>
          <cell r="R17">
            <v>21</v>
          </cell>
          <cell r="S17">
            <v>0</v>
          </cell>
          <cell r="T17">
            <v>21</v>
          </cell>
        </row>
        <row r="18">
          <cell r="B18">
            <v>118</v>
          </cell>
          <cell r="C18" t="str">
            <v>南町</v>
          </cell>
          <cell r="D18">
            <v>0</v>
          </cell>
          <cell r="F18">
            <v>0</v>
          </cell>
          <cell r="H18">
            <v>23</v>
          </cell>
          <cell r="I18">
            <v>0</v>
          </cell>
          <cell r="J18">
            <v>0</v>
          </cell>
          <cell r="K18">
            <v>23</v>
          </cell>
          <cell r="L18">
            <v>30</v>
          </cell>
          <cell r="M18">
            <v>0</v>
          </cell>
          <cell r="N18">
            <v>30</v>
          </cell>
          <cell r="O18">
            <v>25</v>
          </cell>
          <cell r="P18">
            <v>0</v>
          </cell>
          <cell r="Q18">
            <v>25</v>
          </cell>
          <cell r="R18">
            <v>55</v>
          </cell>
          <cell r="S18">
            <v>0</v>
          </cell>
          <cell r="T18">
            <v>55</v>
          </cell>
        </row>
        <row r="19">
          <cell r="B19">
            <v>119</v>
          </cell>
          <cell r="C19" t="str">
            <v>荒宿</v>
          </cell>
          <cell r="D19">
            <v>0</v>
          </cell>
          <cell r="F19">
            <v>0</v>
          </cell>
          <cell r="H19">
            <v>16</v>
          </cell>
          <cell r="I19">
            <v>0</v>
          </cell>
          <cell r="J19">
            <v>0</v>
          </cell>
          <cell r="K19">
            <v>16</v>
          </cell>
          <cell r="L19">
            <v>17</v>
          </cell>
          <cell r="M19">
            <v>0</v>
          </cell>
          <cell r="N19">
            <v>17</v>
          </cell>
          <cell r="O19">
            <v>14</v>
          </cell>
          <cell r="P19">
            <v>0</v>
          </cell>
          <cell r="Q19">
            <v>14</v>
          </cell>
          <cell r="R19">
            <v>31</v>
          </cell>
          <cell r="S19">
            <v>0</v>
          </cell>
          <cell r="T19">
            <v>31</v>
          </cell>
        </row>
        <row r="20">
          <cell r="B20">
            <v>120</v>
          </cell>
          <cell r="C20" t="str">
            <v>川端</v>
          </cell>
          <cell r="D20">
            <v>0</v>
          </cell>
          <cell r="F20">
            <v>0</v>
          </cell>
          <cell r="H20">
            <v>16</v>
          </cell>
          <cell r="I20">
            <v>0</v>
          </cell>
          <cell r="J20">
            <v>0</v>
          </cell>
          <cell r="K20">
            <v>16</v>
          </cell>
          <cell r="L20">
            <v>17</v>
          </cell>
          <cell r="M20">
            <v>0</v>
          </cell>
          <cell r="N20">
            <v>17</v>
          </cell>
          <cell r="O20">
            <v>18</v>
          </cell>
          <cell r="P20">
            <v>0</v>
          </cell>
          <cell r="Q20">
            <v>18</v>
          </cell>
          <cell r="R20">
            <v>35</v>
          </cell>
          <cell r="S20">
            <v>0</v>
          </cell>
          <cell r="T20">
            <v>35</v>
          </cell>
        </row>
        <row r="21">
          <cell r="B21">
            <v>121</v>
          </cell>
          <cell r="C21" t="str">
            <v>本町</v>
          </cell>
          <cell r="D21">
            <v>0</v>
          </cell>
          <cell r="F21">
            <v>0</v>
          </cell>
          <cell r="H21">
            <v>26</v>
          </cell>
          <cell r="I21">
            <v>0</v>
          </cell>
          <cell r="J21">
            <v>0</v>
          </cell>
          <cell r="K21">
            <v>26</v>
          </cell>
          <cell r="L21">
            <v>28</v>
          </cell>
          <cell r="M21">
            <v>0</v>
          </cell>
          <cell r="N21">
            <v>28</v>
          </cell>
          <cell r="O21">
            <v>35</v>
          </cell>
          <cell r="P21">
            <v>0</v>
          </cell>
          <cell r="Q21">
            <v>35</v>
          </cell>
          <cell r="R21">
            <v>63</v>
          </cell>
          <cell r="S21">
            <v>0</v>
          </cell>
          <cell r="T21">
            <v>63</v>
          </cell>
        </row>
        <row r="22">
          <cell r="B22">
            <v>122</v>
          </cell>
          <cell r="C22" t="str">
            <v>裏町</v>
          </cell>
          <cell r="D22">
            <v>0</v>
          </cell>
          <cell r="F22">
            <v>0</v>
          </cell>
          <cell r="H22">
            <v>11</v>
          </cell>
          <cell r="I22">
            <v>0</v>
          </cell>
          <cell r="J22">
            <v>0</v>
          </cell>
          <cell r="K22">
            <v>11</v>
          </cell>
          <cell r="L22">
            <v>13</v>
          </cell>
          <cell r="M22">
            <v>0</v>
          </cell>
          <cell r="N22">
            <v>13</v>
          </cell>
          <cell r="O22">
            <v>10</v>
          </cell>
          <cell r="P22">
            <v>0</v>
          </cell>
          <cell r="Q22">
            <v>10</v>
          </cell>
          <cell r="R22">
            <v>23</v>
          </cell>
          <cell r="S22">
            <v>0</v>
          </cell>
          <cell r="T22">
            <v>23</v>
          </cell>
        </row>
        <row r="23">
          <cell r="B23">
            <v>123</v>
          </cell>
          <cell r="C23" t="str">
            <v>新屋敷</v>
          </cell>
          <cell r="D23">
            <v>0</v>
          </cell>
          <cell r="F23">
            <v>0</v>
          </cell>
          <cell r="H23">
            <v>17</v>
          </cell>
          <cell r="I23">
            <v>0</v>
          </cell>
          <cell r="J23">
            <v>0</v>
          </cell>
          <cell r="K23">
            <v>17</v>
          </cell>
          <cell r="L23">
            <v>15</v>
          </cell>
          <cell r="M23">
            <v>0</v>
          </cell>
          <cell r="N23">
            <v>15</v>
          </cell>
          <cell r="O23">
            <v>21</v>
          </cell>
          <cell r="P23">
            <v>0</v>
          </cell>
          <cell r="Q23">
            <v>21</v>
          </cell>
          <cell r="R23">
            <v>36</v>
          </cell>
          <cell r="S23">
            <v>0</v>
          </cell>
          <cell r="T23">
            <v>36</v>
          </cell>
        </row>
        <row r="24">
          <cell r="B24">
            <v>124</v>
          </cell>
          <cell r="C24" t="str">
            <v>新町</v>
          </cell>
          <cell r="D24">
            <v>0</v>
          </cell>
          <cell r="F24">
            <v>0</v>
          </cell>
          <cell r="H24">
            <v>19</v>
          </cell>
          <cell r="I24">
            <v>0</v>
          </cell>
          <cell r="J24">
            <v>0</v>
          </cell>
          <cell r="K24">
            <v>19</v>
          </cell>
          <cell r="L24">
            <v>20</v>
          </cell>
          <cell r="M24">
            <v>0</v>
          </cell>
          <cell r="N24">
            <v>20</v>
          </cell>
          <cell r="O24">
            <v>16</v>
          </cell>
          <cell r="P24">
            <v>0</v>
          </cell>
          <cell r="Q24">
            <v>16</v>
          </cell>
          <cell r="R24">
            <v>36</v>
          </cell>
          <cell r="S24">
            <v>0</v>
          </cell>
          <cell r="T24">
            <v>36</v>
          </cell>
        </row>
        <row r="25">
          <cell r="B25">
            <v>125</v>
          </cell>
          <cell r="C25" t="str">
            <v>駅前</v>
          </cell>
          <cell r="D25">
            <v>0</v>
          </cell>
          <cell r="F25">
            <v>0</v>
          </cell>
          <cell r="H25">
            <v>20</v>
          </cell>
          <cell r="I25">
            <v>0</v>
          </cell>
          <cell r="J25">
            <v>0</v>
          </cell>
          <cell r="K25">
            <v>20</v>
          </cell>
          <cell r="L25">
            <v>24</v>
          </cell>
          <cell r="M25">
            <v>0</v>
          </cell>
          <cell r="N25">
            <v>24</v>
          </cell>
          <cell r="O25">
            <v>22</v>
          </cell>
          <cell r="P25">
            <v>0</v>
          </cell>
          <cell r="Q25">
            <v>22</v>
          </cell>
          <cell r="R25">
            <v>46</v>
          </cell>
          <cell r="S25">
            <v>0</v>
          </cell>
          <cell r="T25">
            <v>46</v>
          </cell>
        </row>
        <row r="26">
          <cell r="B26">
            <v>126</v>
          </cell>
          <cell r="C26" t="str">
            <v>東興野</v>
          </cell>
          <cell r="D26">
            <v>0</v>
          </cell>
          <cell r="F26">
            <v>0</v>
          </cell>
          <cell r="H26">
            <v>64</v>
          </cell>
          <cell r="I26">
            <v>0</v>
          </cell>
          <cell r="J26">
            <v>0</v>
          </cell>
          <cell r="K26">
            <v>64</v>
          </cell>
          <cell r="L26">
            <v>96</v>
          </cell>
          <cell r="M26">
            <v>0</v>
          </cell>
          <cell r="N26">
            <v>96</v>
          </cell>
          <cell r="O26">
            <v>91</v>
          </cell>
          <cell r="P26">
            <v>0</v>
          </cell>
          <cell r="Q26">
            <v>91</v>
          </cell>
          <cell r="R26">
            <v>187</v>
          </cell>
          <cell r="S26">
            <v>0</v>
          </cell>
          <cell r="T26">
            <v>187</v>
          </cell>
        </row>
        <row r="27">
          <cell r="B27">
            <v>127</v>
          </cell>
          <cell r="C27" t="str">
            <v>荒鍋</v>
          </cell>
          <cell r="D27">
            <v>0</v>
          </cell>
          <cell r="F27">
            <v>0</v>
          </cell>
          <cell r="H27">
            <v>74</v>
          </cell>
          <cell r="I27">
            <v>0</v>
          </cell>
          <cell r="J27">
            <v>0</v>
          </cell>
          <cell r="K27">
            <v>74</v>
          </cell>
          <cell r="L27">
            <v>101</v>
          </cell>
          <cell r="M27">
            <v>0</v>
          </cell>
          <cell r="N27">
            <v>101</v>
          </cell>
          <cell r="O27">
            <v>107</v>
          </cell>
          <cell r="P27">
            <v>0</v>
          </cell>
          <cell r="Q27">
            <v>107</v>
          </cell>
          <cell r="R27">
            <v>208</v>
          </cell>
          <cell r="S27">
            <v>0</v>
          </cell>
          <cell r="T27">
            <v>208</v>
          </cell>
        </row>
        <row r="28">
          <cell r="B28">
            <v>128</v>
          </cell>
          <cell r="C28" t="str">
            <v>出川原</v>
          </cell>
          <cell r="D28">
            <v>0</v>
          </cell>
          <cell r="F28">
            <v>0</v>
          </cell>
          <cell r="H28">
            <v>17</v>
          </cell>
          <cell r="I28">
            <v>0</v>
          </cell>
          <cell r="J28">
            <v>0</v>
          </cell>
          <cell r="K28">
            <v>17</v>
          </cell>
          <cell r="L28">
            <v>25</v>
          </cell>
          <cell r="M28">
            <v>0</v>
          </cell>
          <cell r="N28">
            <v>25</v>
          </cell>
          <cell r="O28">
            <v>27</v>
          </cell>
          <cell r="P28">
            <v>0</v>
          </cell>
          <cell r="Q28">
            <v>27</v>
          </cell>
          <cell r="R28">
            <v>52</v>
          </cell>
          <cell r="S28">
            <v>0</v>
          </cell>
          <cell r="T28">
            <v>52</v>
          </cell>
        </row>
        <row r="29">
          <cell r="B29">
            <v>129</v>
          </cell>
          <cell r="C29" t="str">
            <v>緑町</v>
          </cell>
          <cell r="D29">
            <v>0</v>
          </cell>
          <cell r="F29">
            <v>0</v>
          </cell>
          <cell r="H29">
            <v>36</v>
          </cell>
          <cell r="I29">
            <v>6</v>
          </cell>
          <cell r="J29">
            <v>0</v>
          </cell>
          <cell r="K29">
            <v>42</v>
          </cell>
          <cell r="L29">
            <v>44</v>
          </cell>
          <cell r="M29">
            <v>0</v>
          </cell>
          <cell r="N29">
            <v>44</v>
          </cell>
          <cell r="O29">
            <v>40</v>
          </cell>
          <cell r="P29">
            <v>6</v>
          </cell>
          <cell r="Q29">
            <v>46</v>
          </cell>
          <cell r="R29">
            <v>84</v>
          </cell>
          <cell r="S29">
            <v>6</v>
          </cell>
          <cell r="T29">
            <v>90</v>
          </cell>
        </row>
        <row r="30">
          <cell r="B30">
            <v>130</v>
          </cell>
          <cell r="C30" t="str">
            <v>今岡</v>
          </cell>
          <cell r="D30">
            <v>0</v>
          </cell>
          <cell r="F30">
            <v>0</v>
          </cell>
          <cell r="H30">
            <v>109</v>
          </cell>
          <cell r="I30">
            <v>1</v>
          </cell>
          <cell r="J30">
            <v>0</v>
          </cell>
          <cell r="K30">
            <v>110</v>
          </cell>
          <cell r="L30">
            <v>118</v>
          </cell>
          <cell r="M30">
            <v>1</v>
          </cell>
          <cell r="N30">
            <v>119</v>
          </cell>
          <cell r="O30">
            <v>135</v>
          </cell>
          <cell r="P30">
            <v>1</v>
          </cell>
          <cell r="Q30">
            <v>136</v>
          </cell>
          <cell r="R30">
            <v>253</v>
          </cell>
          <cell r="S30">
            <v>2</v>
          </cell>
          <cell r="T30">
            <v>255</v>
          </cell>
        </row>
        <row r="31">
          <cell r="B31">
            <v>131</v>
          </cell>
          <cell r="C31" t="str">
            <v>上幅</v>
          </cell>
          <cell r="D31">
            <v>0</v>
          </cell>
          <cell r="F31">
            <v>0</v>
          </cell>
          <cell r="H31">
            <v>63</v>
          </cell>
          <cell r="I31">
            <v>1</v>
          </cell>
          <cell r="J31">
            <v>0</v>
          </cell>
          <cell r="K31">
            <v>64</v>
          </cell>
          <cell r="L31">
            <v>80</v>
          </cell>
          <cell r="M31">
            <v>1</v>
          </cell>
          <cell r="N31">
            <v>81</v>
          </cell>
          <cell r="O31">
            <v>83</v>
          </cell>
          <cell r="P31">
            <v>1</v>
          </cell>
          <cell r="Q31">
            <v>84</v>
          </cell>
          <cell r="R31">
            <v>163</v>
          </cell>
          <cell r="S31">
            <v>2</v>
          </cell>
          <cell r="T31">
            <v>165</v>
          </cell>
        </row>
        <row r="32">
          <cell r="B32">
            <v>132</v>
          </cell>
          <cell r="C32" t="str">
            <v>囲町</v>
          </cell>
          <cell r="D32">
            <v>0</v>
          </cell>
          <cell r="F32">
            <v>0</v>
          </cell>
          <cell r="H32">
            <v>51</v>
          </cell>
          <cell r="I32">
            <v>0</v>
          </cell>
          <cell r="J32">
            <v>0</v>
          </cell>
          <cell r="K32">
            <v>51</v>
          </cell>
          <cell r="L32">
            <v>80</v>
          </cell>
          <cell r="M32">
            <v>0</v>
          </cell>
          <cell r="N32">
            <v>80</v>
          </cell>
          <cell r="O32">
            <v>78</v>
          </cell>
          <cell r="P32">
            <v>0</v>
          </cell>
          <cell r="Q32">
            <v>78</v>
          </cell>
          <cell r="R32">
            <v>158</v>
          </cell>
          <cell r="S32">
            <v>0</v>
          </cell>
          <cell r="T32">
            <v>158</v>
          </cell>
        </row>
        <row r="33">
          <cell r="B33">
            <v>133</v>
          </cell>
          <cell r="C33" t="str">
            <v>貢地目</v>
          </cell>
          <cell r="D33">
            <v>0</v>
          </cell>
          <cell r="F33">
            <v>0</v>
          </cell>
          <cell r="H33">
            <v>88</v>
          </cell>
          <cell r="I33">
            <v>0</v>
          </cell>
          <cell r="J33">
            <v>0</v>
          </cell>
          <cell r="K33">
            <v>88</v>
          </cell>
          <cell r="L33">
            <v>142</v>
          </cell>
          <cell r="M33">
            <v>0</v>
          </cell>
          <cell r="N33">
            <v>142</v>
          </cell>
          <cell r="O33">
            <v>128</v>
          </cell>
          <cell r="P33">
            <v>0</v>
          </cell>
          <cell r="Q33">
            <v>128</v>
          </cell>
          <cell r="R33">
            <v>270</v>
          </cell>
          <cell r="S33">
            <v>0</v>
          </cell>
          <cell r="T33">
            <v>270</v>
          </cell>
        </row>
        <row r="34">
          <cell r="B34">
            <v>134</v>
          </cell>
          <cell r="C34" t="str">
            <v>下幅</v>
          </cell>
          <cell r="D34">
            <v>0</v>
          </cell>
          <cell r="F34">
            <v>0</v>
          </cell>
          <cell r="H34">
            <v>19</v>
          </cell>
          <cell r="I34">
            <v>0</v>
          </cell>
          <cell r="J34">
            <v>0</v>
          </cell>
          <cell r="K34">
            <v>19</v>
          </cell>
          <cell r="L34">
            <v>20</v>
          </cell>
          <cell r="M34">
            <v>0</v>
          </cell>
          <cell r="N34">
            <v>20</v>
          </cell>
          <cell r="O34">
            <v>28</v>
          </cell>
          <cell r="P34">
            <v>0</v>
          </cell>
          <cell r="Q34">
            <v>28</v>
          </cell>
          <cell r="R34">
            <v>48</v>
          </cell>
          <cell r="S34">
            <v>0</v>
          </cell>
          <cell r="T34">
            <v>48</v>
          </cell>
        </row>
        <row r="35">
          <cell r="B35">
            <v>135</v>
          </cell>
          <cell r="C35" t="str">
            <v>吹払</v>
          </cell>
          <cell r="D35">
            <v>0</v>
          </cell>
          <cell r="F35">
            <v>0</v>
          </cell>
          <cell r="H35">
            <v>89</v>
          </cell>
          <cell r="I35">
            <v>1</v>
          </cell>
          <cell r="J35">
            <v>0</v>
          </cell>
          <cell r="K35">
            <v>90</v>
          </cell>
          <cell r="L35">
            <v>127</v>
          </cell>
          <cell r="M35">
            <v>1</v>
          </cell>
          <cell r="N35">
            <v>128</v>
          </cell>
          <cell r="O35">
            <v>121</v>
          </cell>
          <cell r="P35">
            <v>0</v>
          </cell>
          <cell r="Q35">
            <v>121</v>
          </cell>
          <cell r="R35">
            <v>248</v>
          </cell>
          <cell r="S35">
            <v>1</v>
          </cell>
          <cell r="T35">
            <v>249</v>
          </cell>
        </row>
        <row r="36">
          <cell r="B36">
            <v>136</v>
          </cell>
          <cell r="C36" t="str">
            <v>栄町</v>
          </cell>
          <cell r="D36">
            <v>0</v>
          </cell>
          <cell r="F36">
            <v>0</v>
          </cell>
          <cell r="H36">
            <v>12</v>
          </cell>
          <cell r="I36">
            <v>0</v>
          </cell>
          <cell r="J36">
            <v>0</v>
          </cell>
          <cell r="K36">
            <v>12</v>
          </cell>
          <cell r="L36">
            <v>14</v>
          </cell>
          <cell r="M36">
            <v>0</v>
          </cell>
          <cell r="N36">
            <v>14</v>
          </cell>
          <cell r="O36">
            <v>14</v>
          </cell>
          <cell r="P36">
            <v>0</v>
          </cell>
          <cell r="Q36">
            <v>14</v>
          </cell>
          <cell r="R36">
            <v>28</v>
          </cell>
          <cell r="S36">
            <v>0</v>
          </cell>
          <cell r="T36">
            <v>28</v>
          </cell>
        </row>
        <row r="37">
          <cell r="B37">
            <v>137</v>
          </cell>
          <cell r="C37" t="str">
            <v>西興野</v>
          </cell>
          <cell r="D37">
            <v>0</v>
          </cell>
          <cell r="F37">
            <v>0</v>
          </cell>
          <cell r="H37">
            <v>38</v>
          </cell>
          <cell r="I37">
            <v>0</v>
          </cell>
          <cell r="J37">
            <v>0</v>
          </cell>
          <cell r="K37">
            <v>38</v>
          </cell>
          <cell r="L37">
            <v>66</v>
          </cell>
          <cell r="M37">
            <v>0</v>
          </cell>
          <cell r="N37">
            <v>66</v>
          </cell>
          <cell r="O37">
            <v>61</v>
          </cell>
          <cell r="P37">
            <v>0</v>
          </cell>
          <cell r="Q37">
            <v>61</v>
          </cell>
          <cell r="R37">
            <v>127</v>
          </cell>
          <cell r="S37">
            <v>0</v>
          </cell>
          <cell r="T37">
            <v>127</v>
          </cell>
        </row>
        <row r="38">
          <cell r="B38">
            <v>138</v>
          </cell>
          <cell r="C38" t="str">
            <v>烏町</v>
          </cell>
          <cell r="D38">
            <v>0</v>
          </cell>
          <cell r="F38">
            <v>0</v>
          </cell>
          <cell r="H38">
            <v>48</v>
          </cell>
          <cell r="I38">
            <v>6</v>
          </cell>
          <cell r="J38">
            <v>0</v>
          </cell>
          <cell r="K38">
            <v>54</v>
          </cell>
          <cell r="L38">
            <v>66</v>
          </cell>
          <cell r="M38">
            <v>0</v>
          </cell>
          <cell r="N38">
            <v>66</v>
          </cell>
          <cell r="O38">
            <v>81</v>
          </cell>
          <cell r="P38">
            <v>6</v>
          </cell>
          <cell r="Q38">
            <v>87</v>
          </cell>
          <cell r="R38">
            <v>147</v>
          </cell>
          <cell r="S38">
            <v>6</v>
          </cell>
          <cell r="T38">
            <v>153</v>
          </cell>
        </row>
        <row r="39">
          <cell r="B39">
            <v>139</v>
          </cell>
          <cell r="C39" t="str">
            <v>馬場</v>
          </cell>
          <cell r="D39">
            <v>0</v>
          </cell>
          <cell r="F39">
            <v>0</v>
          </cell>
          <cell r="H39">
            <v>76</v>
          </cell>
          <cell r="I39">
            <v>5</v>
          </cell>
          <cell r="J39">
            <v>0</v>
          </cell>
          <cell r="K39">
            <v>81</v>
          </cell>
          <cell r="L39">
            <v>104</v>
          </cell>
          <cell r="M39">
            <v>0</v>
          </cell>
          <cell r="N39">
            <v>104</v>
          </cell>
          <cell r="O39">
            <v>116</v>
          </cell>
          <cell r="P39">
            <v>5</v>
          </cell>
          <cell r="Q39">
            <v>121</v>
          </cell>
          <cell r="R39">
            <v>220</v>
          </cell>
          <cell r="S39">
            <v>5</v>
          </cell>
          <cell r="T39">
            <v>225</v>
          </cell>
        </row>
        <row r="40">
          <cell r="B40">
            <v>140</v>
          </cell>
          <cell r="C40" t="str">
            <v>添津</v>
          </cell>
          <cell r="D40">
            <v>0</v>
          </cell>
          <cell r="F40">
            <v>0</v>
          </cell>
          <cell r="H40">
            <v>54</v>
          </cell>
          <cell r="I40">
            <v>0</v>
          </cell>
          <cell r="J40">
            <v>0</v>
          </cell>
          <cell r="K40">
            <v>54</v>
          </cell>
          <cell r="L40">
            <v>82</v>
          </cell>
          <cell r="M40">
            <v>0</v>
          </cell>
          <cell r="N40">
            <v>82</v>
          </cell>
          <cell r="O40">
            <v>90</v>
          </cell>
          <cell r="P40">
            <v>0</v>
          </cell>
          <cell r="Q40">
            <v>90</v>
          </cell>
          <cell r="R40">
            <v>172</v>
          </cell>
          <cell r="S40">
            <v>0</v>
          </cell>
          <cell r="T40">
            <v>172</v>
          </cell>
        </row>
        <row r="41">
          <cell r="B41">
            <v>141</v>
          </cell>
          <cell r="C41" t="str">
            <v>三ケ沢</v>
          </cell>
          <cell r="D41">
            <v>0</v>
          </cell>
          <cell r="F41">
            <v>0</v>
          </cell>
          <cell r="H41">
            <v>84</v>
          </cell>
          <cell r="I41">
            <v>0</v>
          </cell>
          <cell r="J41">
            <v>0</v>
          </cell>
          <cell r="K41">
            <v>84</v>
          </cell>
          <cell r="L41">
            <v>127</v>
          </cell>
          <cell r="M41">
            <v>0</v>
          </cell>
          <cell r="N41">
            <v>127</v>
          </cell>
          <cell r="O41">
            <v>139</v>
          </cell>
          <cell r="P41">
            <v>0</v>
          </cell>
          <cell r="Q41">
            <v>139</v>
          </cell>
          <cell r="R41">
            <v>266</v>
          </cell>
          <cell r="S41">
            <v>0</v>
          </cell>
          <cell r="T41">
            <v>266</v>
          </cell>
        </row>
        <row r="42">
          <cell r="B42">
            <v>142</v>
          </cell>
          <cell r="C42" t="str">
            <v>千本杉</v>
          </cell>
          <cell r="D42">
            <v>0</v>
          </cell>
          <cell r="F42">
            <v>0</v>
          </cell>
          <cell r="H42">
            <v>29</v>
          </cell>
          <cell r="I42">
            <v>0</v>
          </cell>
          <cell r="J42">
            <v>0</v>
          </cell>
          <cell r="K42">
            <v>29</v>
          </cell>
          <cell r="L42">
            <v>46</v>
          </cell>
          <cell r="M42">
            <v>0</v>
          </cell>
          <cell r="N42">
            <v>46</v>
          </cell>
          <cell r="O42">
            <v>38</v>
          </cell>
          <cell r="P42">
            <v>0</v>
          </cell>
          <cell r="Q42">
            <v>38</v>
          </cell>
          <cell r="R42">
            <v>84</v>
          </cell>
          <cell r="S42">
            <v>0</v>
          </cell>
          <cell r="T42">
            <v>84</v>
          </cell>
        </row>
        <row r="43">
          <cell r="B43">
            <v>143</v>
          </cell>
          <cell r="C43" t="str">
            <v>桑田</v>
          </cell>
          <cell r="D43">
            <v>0</v>
          </cell>
          <cell r="F43">
            <v>0</v>
          </cell>
          <cell r="H43">
            <v>39</v>
          </cell>
          <cell r="I43">
            <v>0</v>
          </cell>
          <cell r="J43">
            <v>0</v>
          </cell>
          <cell r="K43">
            <v>39</v>
          </cell>
          <cell r="L43">
            <v>63</v>
          </cell>
          <cell r="M43">
            <v>0</v>
          </cell>
          <cell r="N43">
            <v>63</v>
          </cell>
          <cell r="O43">
            <v>68</v>
          </cell>
          <cell r="P43">
            <v>0</v>
          </cell>
          <cell r="Q43">
            <v>68</v>
          </cell>
          <cell r="R43">
            <v>131</v>
          </cell>
          <cell r="S43">
            <v>0</v>
          </cell>
          <cell r="T43">
            <v>131</v>
          </cell>
        </row>
        <row r="44">
          <cell r="B44">
            <v>144</v>
          </cell>
          <cell r="C44" t="str">
            <v>幸町</v>
          </cell>
          <cell r="D44">
            <v>0</v>
          </cell>
          <cell r="F44">
            <v>0</v>
          </cell>
          <cell r="H44">
            <v>14</v>
          </cell>
          <cell r="I44">
            <v>0</v>
          </cell>
          <cell r="J44">
            <v>0</v>
          </cell>
          <cell r="K44">
            <v>14</v>
          </cell>
          <cell r="L44">
            <v>14</v>
          </cell>
          <cell r="M44">
            <v>0</v>
          </cell>
          <cell r="N44">
            <v>14</v>
          </cell>
          <cell r="O44">
            <v>18</v>
          </cell>
          <cell r="P44">
            <v>0</v>
          </cell>
          <cell r="Q44">
            <v>18</v>
          </cell>
          <cell r="R44">
            <v>32</v>
          </cell>
          <cell r="S44">
            <v>0</v>
          </cell>
          <cell r="T44">
            <v>32</v>
          </cell>
        </row>
        <row r="45">
          <cell r="B45">
            <v>145</v>
          </cell>
          <cell r="C45" t="str">
            <v>旭町</v>
          </cell>
          <cell r="D45">
            <v>0</v>
          </cell>
          <cell r="F45">
            <v>0</v>
          </cell>
          <cell r="H45">
            <v>14</v>
          </cell>
          <cell r="I45">
            <v>0</v>
          </cell>
          <cell r="J45">
            <v>0</v>
          </cell>
          <cell r="K45">
            <v>14</v>
          </cell>
          <cell r="L45">
            <v>16</v>
          </cell>
          <cell r="M45">
            <v>0</v>
          </cell>
          <cell r="N45">
            <v>16</v>
          </cell>
          <cell r="O45">
            <v>19</v>
          </cell>
          <cell r="P45">
            <v>0</v>
          </cell>
          <cell r="Q45">
            <v>19</v>
          </cell>
          <cell r="R45">
            <v>35</v>
          </cell>
          <cell r="S45">
            <v>0</v>
          </cell>
          <cell r="T45">
            <v>35</v>
          </cell>
        </row>
        <row r="46">
          <cell r="B46">
            <v>146</v>
          </cell>
          <cell r="C46" t="str">
            <v>東本町</v>
          </cell>
          <cell r="D46">
            <v>0</v>
          </cell>
          <cell r="F46">
            <v>0</v>
          </cell>
          <cell r="H46">
            <v>17</v>
          </cell>
          <cell r="I46">
            <v>0</v>
          </cell>
          <cell r="J46">
            <v>0</v>
          </cell>
          <cell r="K46">
            <v>17</v>
          </cell>
          <cell r="L46">
            <v>16</v>
          </cell>
          <cell r="M46">
            <v>0</v>
          </cell>
          <cell r="N46">
            <v>16</v>
          </cell>
          <cell r="O46">
            <v>25</v>
          </cell>
          <cell r="P46">
            <v>0</v>
          </cell>
          <cell r="Q46">
            <v>25</v>
          </cell>
          <cell r="R46">
            <v>41</v>
          </cell>
          <cell r="S46">
            <v>0</v>
          </cell>
          <cell r="T46">
            <v>41</v>
          </cell>
        </row>
        <row r="47">
          <cell r="B47">
            <v>147</v>
          </cell>
          <cell r="C47" t="str">
            <v>山水園</v>
          </cell>
          <cell r="D47">
            <v>0</v>
          </cell>
          <cell r="F47">
            <v>0</v>
          </cell>
          <cell r="H47">
            <v>78</v>
          </cell>
          <cell r="I47">
            <v>0</v>
          </cell>
          <cell r="J47">
            <v>0</v>
          </cell>
          <cell r="K47">
            <v>78</v>
          </cell>
          <cell r="L47">
            <v>14</v>
          </cell>
          <cell r="M47">
            <v>0</v>
          </cell>
          <cell r="N47">
            <v>14</v>
          </cell>
          <cell r="O47">
            <v>64</v>
          </cell>
          <cell r="P47">
            <v>0</v>
          </cell>
          <cell r="Q47">
            <v>64</v>
          </cell>
          <cell r="R47">
            <v>78</v>
          </cell>
          <cell r="S47">
            <v>0</v>
          </cell>
          <cell r="T47">
            <v>78</v>
          </cell>
        </row>
        <row r="48">
          <cell r="B48">
            <v>148</v>
          </cell>
          <cell r="C48" t="str">
            <v>新広町</v>
          </cell>
          <cell r="D48">
            <v>0</v>
          </cell>
          <cell r="F48">
            <v>0</v>
          </cell>
          <cell r="H48">
            <v>51</v>
          </cell>
          <cell r="I48">
            <v>0</v>
          </cell>
          <cell r="J48">
            <v>0</v>
          </cell>
          <cell r="K48">
            <v>51</v>
          </cell>
          <cell r="L48">
            <v>73</v>
          </cell>
          <cell r="M48">
            <v>0</v>
          </cell>
          <cell r="N48">
            <v>73</v>
          </cell>
          <cell r="O48">
            <v>69</v>
          </cell>
          <cell r="P48">
            <v>0</v>
          </cell>
          <cell r="Q48">
            <v>69</v>
          </cell>
          <cell r="R48">
            <v>142</v>
          </cell>
          <cell r="S48">
            <v>0</v>
          </cell>
          <cell r="T48">
            <v>142</v>
          </cell>
        </row>
        <row r="49">
          <cell r="B49">
            <v>201</v>
          </cell>
          <cell r="C49" t="str">
            <v>表町</v>
          </cell>
          <cell r="D49">
            <v>0</v>
          </cell>
          <cell r="F49">
            <v>0</v>
          </cell>
          <cell r="H49">
            <v>199</v>
          </cell>
          <cell r="I49">
            <v>2</v>
          </cell>
          <cell r="J49">
            <v>1</v>
          </cell>
          <cell r="K49">
            <v>202</v>
          </cell>
          <cell r="L49">
            <v>245</v>
          </cell>
          <cell r="M49">
            <v>2</v>
          </cell>
          <cell r="N49">
            <v>247</v>
          </cell>
          <cell r="O49">
            <v>256</v>
          </cell>
          <cell r="P49">
            <v>1</v>
          </cell>
          <cell r="Q49">
            <v>257</v>
          </cell>
          <cell r="R49">
            <v>501</v>
          </cell>
          <cell r="S49">
            <v>3</v>
          </cell>
          <cell r="T49">
            <v>504</v>
          </cell>
        </row>
        <row r="50">
          <cell r="B50">
            <v>202</v>
          </cell>
          <cell r="C50" t="str">
            <v>猿田町</v>
          </cell>
          <cell r="D50">
            <v>0</v>
          </cell>
          <cell r="F50">
            <v>0</v>
          </cell>
          <cell r="H50">
            <v>248</v>
          </cell>
          <cell r="I50">
            <v>6</v>
          </cell>
          <cell r="J50">
            <v>0</v>
          </cell>
          <cell r="K50">
            <v>254</v>
          </cell>
          <cell r="L50">
            <v>307</v>
          </cell>
          <cell r="M50">
            <v>5</v>
          </cell>
          <cell r="N50">
            <v>312</v>
          </cell>
          <cell r="O50">
            <v>328</v>
          </cell>
          <cell r="P50">
            <v>2</v>
          </cell>
          <cell r="Q50">
            <v>330</v>
          </cell>
          <cell r="R50">
            <v>635</v>
          </cell>
          <cell r="S50">
            <v>7</v>
          </cell>
          <cell r="T50">
            <v>642</v>
          </cell>
        </row>
        <row r="51">
          <cell r="B51">
            <v>203</v>
          </cell>
          <cell r="C51" t="str">
            <v>和光町</v>
          </cell>
          <cell r="D51">
            <v>0</v>
          </cell>
          <cell r="F51">
            <v>0</v>
          </cell>
          <cell r="H51">
            <v>134</v>
          </cell>
          <cell r="I51">
            <v>1</v>
          </cell>
          <cell r="J51">
            <v>0</v>
          </cell>
          <cell r="K51">
            <v>135</v>
          </cell>
          <cell r="L51">
            <v>145</v>
          </cell>
          <cell r="M51">
            <v>0</v>
          </cell>
          <cell r="N51">
            <v>145</v>
          </cell>
          <cell r="O51">
            <v>177</v>
          </cell>
          <cell r="P51">
            <v>1</v>
          </cell>
          <cell r="Q51">
            <v>178</v>
          </cell>
          <cell r="R51">
            <v>322</v>
          </cell>
          <cell r="S51">
            <v>1</v>
          </cell>
          <cell r="T51">
            <v>323</v>
          </cell>
        </row>
        <row r="52">
          <cell r="B52">
            <v>204</v>
          </cell>
          <cell r="C52" t="str">
            <v>興野</v>
          </cell>
          <cell r="D52">
            <v>0</v>
          </cell>
          <cell r="F52">
            <v>0</v>
          </cell>
          <cell r="H52">
            <v>187</v>
          </cell>
          <cell r="I52">
            <v>0</v>
          </cell>
          <cell r="J52">
            <v>0</v>
          </cell>
          <cell r="K52">
            <v>187</v>
          </cell>
          <cell r="L52">
            <v>243</v>
          </cell>
          <cell r="M52">
            <v>0</v>
          </cell>
          <cell r="N52">
            <v>243</v>
          </cell>
          <cell r="O52">
            <v>226</v>
          </cell>
          <cell r="P52">
            <v>0</v>
          </cell>
          <cell r="Q52">
            <v>226</v>
          </cell>
          <cell r="R52">
            <v>469</v>
          </cell>
          <cell r="S52">
            <v>0</v>
          </cell>
          <cell r="T52">
            <v>469</v>
          </cell>
        </row>
        <row r="53">
          <cell r="B53">
            <v>205</v>
          </cell>
          <cell r="C53" t="str">
            <v>館</v>
          </cell>
          <cell r="D53">
            <v>0</v>
          </cell>
          <cell r="F53">
            <v>0</v>
          </cell>
          <cell r="H53">
            <v>77</v>
          </cell>
          <cell r="I53">
            <v>2</v>
          </cell>
          <cell r="J53">
            <v>0</v>
          </cell>
          <cell r="K53">
            <v>79</v>
          </cell>
          <cell r="L53">
            <v>106</v>
          </cell>
          <cell r="M53">
            <v>0</v>
          </cell>
          <cell r="N53">
            <v>106</v>
          </cell>
          <cell r="O53">
            <v>108</v>
          </cell>
          <cell r="P53">
            <v>2</v>
          </cell>
          <cell r="Q53">
            <v>110</v>
          </cell>
          <cell r="R53">
            <v>214</v>
          </cell>
          <cell r="S53">
            <v>2</v>
          </cell>
          <cell r="T53">
            <v>216</v>
          </cell>
        </row>
        <row r="54">
          <cell r="B54">
            <v>206</v>
          </cell>
          <cell r="C54" t="str">
            <v>南口</v>
          </cell>
          <cell r="D54">
            <v>0</v>
          </cell>
          <cell r="F54">
            <v>0</v>
          </cell>
          <cell r="H54">
            <v>54</v>
          </cell>
          <cell r="I54">
            <v>0</v>
          </cell>
          <cell r="J54">
            <v>0</v>
          </cell>
          <cell r="K54">
            <v>54</v>
          </cell>
          <cell r="L54">
            <v>95</v>
          </cell>
          <cell r="M54">
            <v>0</v>
          </cell>
          <cell r="N54">
            <v>95</v>
          </cell>
          <cell r="O54">
            <v>85</v>
          </cell>
          <cell r="P54">
            <v>0</v>
          </cell>
          <cell r="Q54">
            <v>85</v>
          </cell>
          <cell r="R54">
            <v>180</v>
          </cell>
          <cell r="S54">
            <v>0</v>
          </cell>
          <cell r="T54">
            <v>180</v>
          </cell>
        </row>
        <row r="55">
          <cell r="B55">
            <v>207</v>
          </cell>
          <cell r="C55" t="str">
            <v>長畑</v>
          </cell>
          <cell r="D55">
            <v>0</v>
          </cell>
          <cell r="F55">
            <v>0</v>
          </cell>
          <cell r="H55">
            <v>22</v>
          </cell>
          <cell r="I55">
            <v>0</v>
          </cell>
          <cell r="J55">
            <v>0</v>
          </cell>
          <cell r="K55">
            <v>22</v>
          </cell>
          <cell r="L55">
            <v>34</v>
          </cell>
          <cell r="M55">
            <v>0</v>
          </cell>
          <cell r="N55">
            <v>34</v>
          </cell>
          <cell r="O55">
            <v>38</v>
          </cell>
          <cell r="P55">
            <v>0</v>
          </cell>
          <cell r="Q55">
            <v>38</v>
          </cell>
          <cell r="R55">
            <v>72</v>
          </cell>
          <cell r="S55">
            <v>0</v>
          </cell>
          <cell r="T55">
            <v>72</v>
          </cell>
        </row>
        <row r="56">
          <cell r="B56">
            <v>208</v>
          </cell>
          <cell r="C56" t="str">
            <v>下朝丸</v>
          </cell>
          <cell r="D56">
            <v>0</v>
          </cell>
          <cell r="F56">
            <v>0</v>
          </cell>
          <cell r="H56">
            <v>20</v>
          </cell>
          <cell r="I56">
            <v>0</v>
          </cell>
          <cell r="J56">
            <v>0</v>
          </cell>
          <cell r="K56">
            <v>20</v>
          </cell>
          <cell r="L56">
            <v>29</v>
          </cell>
          <cell r="M56">
            <v>0</v>
          </cell>
          <cell r="N56">
            <v>29</v>
          </cell>
          <cell r="O56">
            <v>38</v>
          </cell>
          <cell r="P56">
            <v>0</v>
          </cell>
          <cell r="Q56">
            <v>38</v>
          </cell>
          <cell r="R56">
            <v>67</v>
          </cell>
          <cell r="S56">
            <v>0</v>
          </cell>
          <cell r="T56">
            <v>67</v>
          </cell>
        </row>
        <row r="57">
          <cell r="B57">
            <v>209</v>
          </cell>
          <cell r="C57" t="str">
            <v>梵天町</v>
          </cell>
          <cell r="D57">
            <v>0</v>
          </cell>
          <cell r="F57">
            <v>0</v>
          </cell>
          <cell r="H57">
            <v>94</v>
          </cell>
          <cell r="I57">
            <v>0</v>
          </cell>
          <cell r="J57">
            <v>0</v>
          </cell>
          <cell r="K57">
            <v>94</v>
          </cell>
          <cell r="L57">
            <v>93</v>
          </cell>
          <cell r="M57">
            <v>0</v>
          </cell>
          <cell r="N57">
            <v>93</v>
          </cell>
          <cell r="O57">
            <v>98</v>
          </cell>
          <cell r="P57">
            <v>0</v>
          </cell>
          <cell r="Q57">
            <v>98</v>
          </cell>
          <cell r="R57">
            <v>191</v>
          </cell>
          <cell r="S57">
            <v>0</v>
          </cell>
          <cell r="T57">
            <v>191</v>
          </cell>
        </row>
        <row r="58">
          <cell r="B58">
            <v>210</v>
          </cell>
          <cell r="C58" t="str">
            <v>落合</v>
          </cell>
          <cell r="D58">
            <v>0</v>
          </cell>
          <cell r="F58">
            <v>0</v>
          </cell>
          <cell r="H58">
            <v>44</v>
          </cell>
          <cell r="I58">
            <v>14</v>
          </cell>
          <cell r="J58">
            <v>0</v>
          </cell>
          <cell r="K58">
            <v>58</v>
          </cell>
          <cell r="L58">
            <v>64</v>
          </cell>
          <cell r="M58">
            <v>0</v>
          </cell>
          <cell r="N58">
            <v>64</v>
          </cell>
          <cell r="O58">
            <v>70</v>
          </cell>
          <cell r="P58">
            <v>14</v>
          </cell>
          <cell r="Q58">
            <v>84</v>
          </cell>
          <cell r="R58">
            <v>134</v>
          </cell>
          <cell r="S58">
            <v>14</v>
          </cell>
          <cell r="T58">
            <v>148</v>
          </cell>
        </row>
        <row r="59">
          <cell r="B59">
            <v>211</v>
          </cell>
          <cell r="C59" t="str">
            <v>家根合</v>
          </cell>
          <cell r="D59">
            <v>0</v>
          </cell>
          <cell r="F59">
            <v>0</v>
          </cell>
          <cell r="H59">
            <v>93</v>
          </cell>
          <cell r="I59">
            <v>0</v>
          </cell>
          <cell r="J59">
            <v>0</v>
          </cell>
          <cell r="K59">
            <v>93</v>
          </cell>
          <cell r="L59">
            <v>134</v>
          </cell>
          <cell r="M59">
            <v>0</v>
          </cell>
          <cell r="N59">
            <v>134</v>
          </cell>
          <cell r="O59">
            <v>152</v>
          </cell>
          <cell r="P59">
            <v>0</v>
          </cell>
          <cell r="Q59">
            <v>152</v>
          </cell>
          <cell r="R59">
            <v>286</v>
          </cell>
          <cell r="S59">
            <v>0</v>
          </cell>
          <cell r="T59">
            <v>286</v>
          </cell>
        </row>
        <row r="60">
          <cell r="B60">
            <v>212</v>
          </cell>
          <cell r="C60" t="str">
            <v>高田麦</v>
          </cell>
          <cell r="D60">
            <v>0</v>
          </cell>
          <cell r="F60">
            <v>0</v>
          </cell>
          <cell r="H60">
            <v>28</v>
          </cell>
          <cell r="I60">
            <v>0</v>
          </cell>
          <cell r="J60">
            <v>0</v>
          </cell>
          <cell r="K60">
            <v>28</v>
          </cell>
          <cell r="L60">
            <v>46</v>
          </cell>
          <cell r="M60">
            <v>0</v>
          </cell>
          <cell r="N60">
            <v>46</v>
          </cell>
          <cell r="O60">
            <v>51</v>
          </cell>
          <cell r="P60">
            <v>0</v>
          </cell>
          <cell r="Q60">
            <v>51</v>
          </cell>
          <cell r="R60">
            <v>97</v>
          </cell>
          <cell r="S60">
            <v>0</v>
          </cell>
          <cell r="T60">
            <v>97</v>
          </cell>
        </row>
        <row r="61">
          <cell r="B61">
            <v>213</v>
          </cell>
          <cell r="C61" t="str">
            <v>宮曽根</v>
          </cell>
          <cell r="D61">
            <v>0</v>
          </cell>
          <cell r="F61">
            <v>0</v>
          </cell>
          <cell r="H61">
            <v>63</v>
          </cell>
          <cell r="I61">
            <v>5</v>
          </cell>
          <cell r="J61">
            <v>0</v>
          </cell>
          <cell r="K61">
            <v>68</v>
          </cell>
          <cell r="L61">
            <v>81</v>
          </cell>
          <cell r="M61">
            <v>5</v>
          </cell>
          <cell r="N61">
            <v>86</v>
          </cell>
          <cell r="O61">
            <v>81</v>
          </cell>
          <cell r="P61">
            <v>0</v>
          </cell>
          <cell r="Q61">
            <v>81</v>
          </cell>
          <cell r="R61">
            <v>162</v>
          </cell>
          <cell r="S61">
            <v>5</v>
          </cell>
          <cell r="T61">
            <v>167</v>
          </cell>
        </row>
        <row r="62">
          <cell r="B62">
            <v>214</v>
          </cell>
          <cell r="C62" t="str">
            <v>杉浦</v>
          </cell>
          <cell r="D62">
            <v>0</v>
          </cell>
          <cell r="F62">
            <v>0</v>
          </cell>
          <cell r="H62">
            <v>36</v>
          </cell>
          <cell r="I62">
            <v>0</v>
          </cell>
          <cell r="J62">
            <v>0</v>
          </cell>
          <cell r="K62">
            <v>36</v>
          </cell>
          <cell r="L62">
            <v>50</v>
          </cell>
          <cell r="M62">
            <v>0</v>
          </cell>
          <cell r="N62">
            <v>50</v>
          </cell>
          <cell r="O62">
            <v>53</v>
          </cell>
          <cell r="P62">
            <v>0</v>
          </cell>
          <cell r="Q62">
            <v>53</v>
          </cell>
          <cell r="R62">
            <v>103</v>
          </cell>
          <cell r="S62">
            <v>0</v>
          </cell>
          <cell r="T62">
            <v>103</v>
          </cell>
        </row>
        <row r="63">
          <cell r="B63">
            <v>215</v>
          </cell>
          <cell r="C63" t="str">
            <v>久田</v>
          </cell>
          <cell r="D63">
            <v>0</v>
          </cell>
          <cell r="F63">
            <v>0</v>
          </cell>
          <cell r="H63">
            <v>23</v>
          </cell>
          <cell r="I63">
            <v>0</v>
          </cell>
          <cell r="J63">
            <v>0</v>
          </cell>
          <cell r="K63">
            <v>23</v>
          </cell>
          <cell r="L63">
            <v>42</v>
          </cell>
          <cell r="M63">
            <v>0</v>
          </cell>
          <cell r="N63">
            <v>42</v>
          </cell>
          <cell r="O63">
            <v>43</v>
          </cell>
          <cell r="P63">
            <v>0</v>
          </cell>
          <cell r="Q63">
            <v>43</v>
          </cell>
          <cell r="R63">
            <v>85</v>
          </cell>
          <cell r="S63">
            <v>0</v>
          </cell>
          <cell r="T63">
            <v>85</v>
          </cell>
        </row>
        <row r="64">
          <cell r="B64">
            <v>216</v>
          </cell>
          <cell r="C64" t="str">
            <v>深川</v>
          </cell>
          <cell r="D64">
            <v>0</v>
          </cell>
          <cell r="F64">
            <v>0</v>
          </cell>
          <cell r="H64">
            <v>18</v>
          </cell>
          <cell r="I64">
            <v>0</v>
          </cell>
          <cell r="J64">
            <v>0</v>
          </cell>
          <cell r="K64">
            <v>18</v>
          </cell>
          <cell r="L64">
            <v>20</v>
          </cell>
          <cell r="M64">
            <v>0</v>
          </cell>
          <cell r="N64">
            <v>20</v>
          </cell>
          <cell r="O64">
            <v>28</v>
          </cell>
          <cell r="P64">
            <v>0</v>
          </cell>
          <cell r="Q64">
            <v>28</v>
          </cell>
          <cell r="R64">
            <v>48</v>
          </cell>
          <cell r="S64">
            <v>0</v>
          </cell>
          <cell r="T64">
            <v>48</v>
          </cell>
        </row>
        <row r="65">
          <cell r="B65">
            <v>217</v>
          </cell>
          <cell r="C65" t="str">
            <v>西野</v>
          </cell>
          <cell r="D65">
            <v>0</v>
          </cell>
          <cell r="F65">
            <v>0</v>
          </cell>
          <cell r="H65">
            <v>46</v>
          </cell>
          <cell r="I65">
            <v>0</v>
          </cell>
          <cell r="J65">
            <v>2</v>
          </cell>
          <cell r="K65">
            <v>48</v>
          </cell>
          <cell r="L65">
            <v>69</v>
          </cell>
          <cell r="M65">
            <v>0</v>
          </cell>
          <cell r="N65">
            <v>69</v>
          </cell>
          <cell r="O65">
            <v>73</v>
          </cell>
          <cell r="P65">
            <v>2</v>
          </cell>
          <cell r="Q65">
            <v>75</v>
          </cell>
          <cell r="R65">
            <v>142</v>
          </cell>
          <cell r="S65">
            <v>2</v>
          </cell>
          <cell r="T65">
            <v>144</v>
          </cell>
        </row>
        <row r="66">
          <cell r="B66">
            <v>218</v>
          </cell>
          <cell r="C66" t="str">
            <v>松陽</v>
          </cell>
          <cell r="D66">
            <v>0</v>
          </cell>
          <cell r="F66">
            <v>0</v>
          </cell>
          <cell r="H66">
            <v>169</v>
          </cell>
          <cell r="I66">
            <v>3</v>
          </cell>
          <cell r="J66">
            <v>1</v>
          </cell>
          <cell r="K66">
            <v>173</v>
          </cell>
          <cell r="L66">
            <v>238</v>
          </cell>
          <cell r="M66">
            <v>1</v>
          </cell>
          <cell r="N66">
            <v>239</v>
          </cell>
          <cell r="O66">
            <v>258</v>
          </cell>
          <cell r="P66">
            <v>3</v>
          </cell>
          <cell r="Q66">
            <v>261</v>
          </cell>
          <cell r="R66">
            <v>496</v>
          </cell>
          <cell r="S66">
            <v>4</v>
          </cell>
          <cell r="T66">
            <v>500</v>
          </cell>
        </row>
        <row r="67">
          <cell r="B67">
            <v>221</v>
          </cell>
          <cell r="C67" t="str">
            <v>駅前</v>
          </cell>
          <cell r="D67">
            <v>0</v>
          </cell>
          <cell r="F67">
            <v>0</v>
          </cell>
          <cell r="H67">
            <v>52</v>
          </cell>
          <cell r="I67">
            <v>11</v>
          </cell>
          <cell r="J67">
            <v>0</v>
          </cell>
          <cell r="K67">
            <v>63</v>
          </cell>
          <cell r="L67">
            <v>63</v>
          </cell>
          <cell r="M67">
            <v>0</v>
          </cell>
          <cell r="N67">
            <v>63</v>
          </cell>
          <cell r="O67">
            <v>72</v>
          </cell>
          <cell r="P67">
            <v>11</v>
          </cell>
          <cell r="Q67">
            <v>83</v>
          </cell>
          <cell r="R67">
            <v>135</v>
          </cell>
          <cell r="S67">
            <v>11</v>
          </cell>
          <cell r="T67">
            <v>146</v>
          </cell>
        </row>
        <row r="68">
          <cell r="B68">
            <v>222</v>
          </cell>
          <cell r="C68" t="str">
            <v>東一番町</v>
          </cell>
          <cell r="D68">
            <v>0</v>
          </cell>
          <cell r="F68">
            <v>0</v>
          </cell>
          <cell r="H68">
            <v>209</v>
          </cell>
          <cell r="I68">
            <v>5</v>
          </cell>
          <cell r="J68">
            <v>1</v>
          </cell>
          <cell r="K68">
            <v>215</v>
          </cell>
          <cell r="L68">
            <v>248</v>
          </cell>
          <cell r="M68">
            <v>6</v>
          </cell>
          <cell r="N68">
            <v>254</v>
          </cell>
          <cell r="O68">
            <v>265</v>
          </cell>
          <cell r="P68">
            <v>0</v>
          </cell>
          <cell r="Q68">
            <v>265</v>
          </cell>
          <cell r="R68">
            <v>513</v>
          </cell>
          <cell r="S68">
            <v>6</v>
          </cell>
          <cell r="T68">
            <v>519</v>
          </cell>
        </row>
        <row r="69">
          <cell r="B69">
            <v>223</v>
          </cell>
          <cell r="C69" t="str">
            <v>上朝丸</v>
          </cell>
          <cell r="D69">
            <v>0</v>
          </cell>
          <cell r="F69">
            <v>0</v>
          </cell>
          <cell r="H69">
            <v>403</v>
          </cell>
          <cell r="I69">
            <v>8</v>
          </cell>
          <cell r="J69">
            <v>5</v>
          </cell>
          <cell r="K69">
            <v>416</v>
          </cell>
          <cell r="L69">
            <v>489</v>
          </cell>
          <cell r="M69">
            <v>6</v>
          </cell>
          <cell r="N69">
            <v>495</v>
          </cell>
          <cell r="O69">
            <v>555</v>
          </cell>
          <cell r="P69">
            <v>7</v>
          </cell>
          <cell r="Q69">
            <v>562</v>
          </cell>
          <cell r="R69">
            <v>1044</v>
          </cell>
          <cell r="S69">
            <v>13</v>
          </cell>
          <cell r="T69">
            <v>1057</v>
          </cell>
        </row>
        <row r="70">
          <cell r="B70">
            <v>224</v>
          </cell>
          <cell r="C70" t="str">
            <v>緑町</v>
          </cell>
          <cell r="D70">
            <v>0</v>
          </cell>
          <cell r="F70">
            <v>0</v>
          </cell>
          <cell r="H70">
            <v>117</v>
          </cell>
          <cell r="I70">
            <v>0</v>
          </cell>
          <cell r="J70">
            <v>0</v>
          </cell>
          <cell r="K70">
            <v>117</v>
          </cell>
          <cell r="L70">
            <v>168</v>
          </cell>
          <cell r="M70">
            <v>0</v>
          </cell>
          <cell r="N70">
            <v>168</v>
          </cell>
          <cell r="O70">
            <v>157</v>
          </cell>
          <cell r="P70">
            <v>0</v>
          </cell>
          <cell r="Q70">
            <v>157</v>
          </cell>
          <cell r="R70">
            <v>325</v>
          </cell>
          <cell r="S70">
            <v>0</v>
          </cell>
          <cell r="T70">
            <v>325</v>
          </cell>
        </row>
        <row r="71">
          <cell r="B71">
            <v>225</v>
          </cell>
          <cell r="C71" t="str">
            <v>幸町</v>
          </cell>
          <cell r="D71">
            <v>0</v>
          </cell>
          <cell r="F71">
            <v>0</v>
          </cell>
          <cell r="H71">
            <v>92</v>
          </cell>
          <cell r="I71">
            <v>2</v>
          </cell>
          <cell r="J71">
            <v>0</v>
          </cell>
          <cell r="K71">
            <v>94</v>
          </cell>
          <cell r="L71">
            <v>112</v>
          </cell>
          <cell r="M71">
            <v>2</v>
          </cell>
          <cell r="N71">
            <v>114</v>
          </cell>
          <cell r="O71">
            <v>131</v>
          </cell>
          <cell r="P71">
            <v>0</v>
          </cell>
          <cell r="Q71">
            <v>131</v>
          </cell>
          <cell r="R71">
            <v>243</v>
          </cell>
          <cell r="S71">
            <v>2</v>
          </cell>
          <cell r="T71">
            <v>245</v>
          </cell>
        </row>
        <row r="72">
          <cell r="B72">
            <v>226</v>
          </cell>
          <cell r="C72" t="str">
            <v>常万</v>
          </cell>
          <cell r="D72">
            <v>0</v>
          </cell>
          <cell r="F72">
            <v>0</v>
          </cell>
          <cell r="H72">
            <v>107</v>
          </cell>
          <cell r="I72">
            <v>6</v>
          </cell>
          <cell r="J72">
            <v>0</v>
          </cell>
          <cell r="K72">
            <v>113</v>
          </cell>
          <cell r="L72">
            <v>146</v>
          </cell>
          <cell r="M72">
            <v>6</v>
          </cell>
          <cell r="N72">
            <v>152</v>
          </cell>
          <cell r="O72">
            <v>159</v>
          </cell>
          <cell r="P72">
            <v>2</v>
          </cell>
          <cell r="Q72">
            <v>161</v>
          </cell>
          <cell r="R72">
            <v>305</v>
          </cell>
          <cell r="S72">
            <v>8</v>
          </cell>
          <cell r="T72">
            <v>313</v>
          </cell>
        </row>
        <row r="73">
          <cell r="B73">
            <v>227</v>
          </cell>
          <cell r="C73" t="str">
            <v>余目新田</v>
          </cell>
          <cell r="D73">
            <v>0</v>
          </cell>
          <cell r="F73">
            <v>0</v>
          </cell>
          <cell r="H73">
            <v>99</v>
          </cell>
          <cell r="I73">
            <v>10</v>
          </cell>
          <cell r="J73">
            <v>0</v>
          </cell>
          <cell r="K73">
            <v>109</v>
          </cell>
          <cell r="L73">
            <v>145</v>
          </cell>
          <cell r="M73">
            <v>10</v>
          </cell>
          <cell r="N73">
            <v>155</v>
          </cell>
          <cell r="O73">
            <v>150</v>
          </cell>
          <cell r="P73">
            <v>0</v>
          </cell>
          <cell r="Q73">
            <v>150</v>
          </cell>
          <cell r="R73">
            <v>295</v>
          </cell>
          <cell r="S73">
            <v>10</v>
          </cell>
          <cell r="T73">
            <v>305</v>
          </cell>
        </row>
        <row r="74">
          <cell r="B74">
            <v>228</v>
          </cell>
          <cell r="C74" t="str">
            <v>上堀野</v>
          </cell>
          <cell r="D74">
            <v>0</v>
          </cell>
          <cell r="F74">
            <v>0</v>
          </cell>
          <cell r="H74">
            <v>30</v>
          </cell>
          <cell r="I74">
            <v>0</v>
          </cell>
          <cell r="J74">
            <v>0</v>
          </cell>
          <cell r="K74">
            <v>30</v>
          </cell>
          <cell r="L74">
            <v>44</v>
          </cell>
          <cell r="M74">
            <v>0</v>
          </cell>
          <cell r="N74">
            <v>44</v>
          </cell>
          <cell r="O74">
            <v>36</v>
          </cell>
          <cell r="P74">
            <v>0</v>
          </cell>
          <cell r="Q74">
            <v>36</v>
          </cell>
          <cell r="R74">
            <v>80</v>
          </cell>
          <cell r="S74">
            <v>0</v>
          </cell>
          <cell r="T74">
            <v>80</v>
          </cell>
        </row>
        <row r="75">
          <cell r="B75">
            <v>229</v>
          </cell>
          <cell r="C75" t="str">
            <v>中堀野</v>
          </cell>
          <cell r="D75">
            <v>0</v>
          </cell>
          <cell r="F75">
            <v>0</v>
          </cell>
          <cell r="H75">
            <v>61</v>
          </cell>
          <cell r="I75">
            <v>0</v>
          </cell>
          <cell r="J75">
            <v>0</v>
          </cell>
          <cell r="K75">
            <v>61</v>
          </cell>
          <cell r="L75">
            <v>100</v>
          </cell>
          <cell r="M75">
            <v>0</v>
          </cell>
          <cell r="N75">
            <v>100</v>
          </cell>
          <cell r="O75">
            <v>100</v>
          </cell>
          <cell r="P75">
            <v>0</v>
          </cell>
          <cell r="Q75">
            <v>100</v>
          </cell>
          <cell r="R75">
            <v>200</v>
          </cell>
          <cell r="S75">
            <v>0</v>
          </cell>
          <cell r="T75">
            <v>200</v>
          </cell>
        </row>
        <row r="76">
          <cell r="B76">
            <v>230</v>
          </cell>
          <cell r="C76" t="str">
            <v>大野</v>
          </cell>
          <cell r="D76">
            <v>0</v>
          </cell>
          <cell r="F76">
            <v>0</v>
          </cell>
          <cell r="H76">
            <v>24</v>
          </cell>
          <cell r="I76">
            <v>0</v>
          </cell>
          <cell r="J76">
            <v>1</v>
          </cell>
          <cell r="K76">
            <v>25</v>
          </cell>
          <cell r="L76">
            <v>37</v>
          </cell>
          <cell r="M76">
            <v>0</v>
          </cell>
          <cell r="N76">
            <v>37</v>
          </cell>
          <cell r="O76">
            <v>38</v>
          </cell>
          <cell r="P76">
            <v>1</v>
          </cell>
          <cell r="Q76">
            <v>39</v>
          </cell>
          <cell r="R76">
            <v>75</v>
          </cell>
          <cell r="S76">
            <v>1</v>
          </cell>
          <cell r="T76">
            <v>76</v>
          </cell>
        </row>
        <row r="77">
          <cell r="B77">
            <v>231</v>
          </cell>
          <cell r="C77" t="str">
            <v>田谷</v>
          </cell>
          <cell r="D77">
            <v>0</v>
          </cell>
          <cell r="F77">
            <v>0</v>
          </cell>
          <cell r="H77">
            <v>19</v>
          </cell>
          <cell r="I77">
            <v>0</v>
          </cell>
          <cell r="J77">
            <v>0</v>
          </cell>
          <cell r="K77">
            <v>19</v>
          </cell>
          <cell r="L77">
            <v>38</v>
          </cell>
          <cell r="M77">
            <v>0</v>
          </cell>
          <cell r="N77">
            <v>38</v>
          </cell>
          <cell r="O77">
            <v>31</v>
          </cell>
          <cell r="P77">
            <v>0</v>
          </cell>
          <cell r="Q77">
            <v>31</v>
          </cell>
          <cell r="R77">
            <v>69</v>
          </cell>
          <cell r="S77">
            <v>0</v>
          </cell>
          <cell r="T77">
            <v>69</v>
          </cell>
        </row>
        <row r="78">
          <cell r="B78">
            <v>232</v>
          </cell>
          <cell r="C78" t="str">
            <v>西小野方</v>
          </cell>
          <cell r="D78">
            <v>0</v>
          </cell>
          <cell r="F78">
            <v>0</v>
          </cell>
          <cell r="H78">
            <v>27</v>
          </cell>
          <cell r="I78">
            <v>0</v>
          </cell>
          <cell r="J78">
            <v>0</v>
          </cell>
          <cell r="K78">
            <v>27</v>
          </cell>
          <cell r="L78">
            <v>47</v>
          </cell>
          <cell r="M78">
            <v>0</v>
          </cell>
          <cell r="N78">
            <v>47</v>
          </cell>
          <cell r="O78">
            <v>40</v>
          </cell>
          <cell r="P78">
            <v>0</v>
          </cell>
          <cell r="Q78">
            <v>40</v>
          </cell>
          <cell r="R78">
            <v>87</v>
          </cell>
          <cell r="S78">
            <v>0</v>
          </cell>
          <cell r="T78">
            <v>87</v>
          </cell>
        </row>
        <row r="79">
          <cell r="B79">
            <v>233</v>
          </cell>
          <cell r="C79" t="str">
            <v>近江新田</v>
          </cell>
          <cell r="D79">
            <v>0</v>
          </cell>
          <cell r="F79">
            <v>0</v>
          </cell>
          <cell r="H79">
            <v>12</v>
          </cell>
          <cell r="I79">
            <v>0</v>
          </cell>
          <cell r="J79">
            <v>0</v>
          </cell>
          <cell r="K79">
            <v>12</v>
          </cell>
          <cell r="L79">
            <v>16</v>
          </cell>
          <cell r="M79">
            <v>0</v>
          </cell>
          <cell r="N79">
            <v>16</v>
          </cell>
          <cell r="O79">
            <v>13</v>
          </cell>
          <cell r="P79">
            <v>0</v>
          </cell>
          <cell r="Q79">
            <v>13</v>
          </cell>
          <cell r="R79">
            <v>29</v>
          </cell>
          <cell r="S79">
            <v>0</v>
          </cell>
          <cell r="T79">
            <v>29</v>
          </cell>
        </row>
        <row r="80">
          <cell r="B80">
            <v>234</v>
          </cell>
          <cell r="C80" t="str">
            <v>吉岡</v>
          </cell>
          <cell r="D80">
            <v>0</v>
          </cell>
          <cell r="F80">
            <v>0</v>
          </cell>
          <cell r="H80">
            <v>46</v>
          </cell>
          <cell r="I80">
            <v>0</v>
          </cell>
          <cell r="J80">
            <v>0</v>
          </cell>
          <cell r="K80">
            <v>46</v>
          </cell>
          <cell r="L80">
            <v>83</v>
          </cell>
          <cell r="M80">
            <v>0</v>
          </cell>
          <cell r="N80">
            <v>83</v>
          </cell>
          <cell r="O80">
            <v>75</v>
          </cell>
          <cell r="P80">
            <v>0</v>
          </cell>
          <cell r="Q80">
            <v>75</v>
          </cell>
          <cell r="R80">
            <v>158</v>
          </cell>
          <cell r="S80">
            <v>0</v>
          </cell>
          <cell r="T80">
            <v>158</v>
          </cell>
        </row>
        <row r="81">
          <cell r="B81">
            <v>235</v>
          </cell>
          <cell r="C81" t="str">
            <v>生三</v>
          </cell>
          <cell r="D81">
            <v>0</v>
          </cell>
          <cell r="F81">
            <v>0</v>
          </cell>
          <cell r="H81">
            <v>12</v>
          </cell>
          <cell r="I81">
            <v>0</v>
          </cell>
          <cell r="J81">
            <v>0</v>
          </cell>
          <cell r="K81">
            <v>12</v>
          </cell>
          <cell r="L81">
            <v>11</v>
          </cell>
          <cell r="M81">
            <v>0</v>
          </cell>
          <cell r="N81">
            <v>11</v>
          </cell>
          <cell r="O81">
            <v>13</v>
          </cell>
          <cell r="P81">
            <v>0</v>
          </cell>
          <cell r="Q81">
            <v>13</v>
          </cell>
          <cell r="R81">
            <v>24</v>
          </cell>
          <cell r="S81">
            <v>0</v>
          </cell>
          <cell r="T81">
            <v>24</v>
          </cell>
        </row>
        <row r="82">
          <cell r="B82">
            <v>236</v>
          </cell>
          <cell r="C82" t="str">
            <v>島田</v>
          </cell>
          <cell r="D82">
            <v>0</v>
          </cell>
          <cell r="F82">
            <v>0</v>
          </cell>
          <cell r="H82">
            <v>15</v>
          </cell>
          <cell r="I82">
            <v>0</v>
          </cell>
          <cell r="J82">
            <v>0</v>
          </cell>
          <cell r="K82">
            <v>15</v>
          </cell>
          <cell r="L82">
            <v>21</v>
          </cell>
          <cell r="M82">
            <v>0</v>
          </cell>
          <cell r="N82">
            <v>21</v>
          </cell>
          <cell r="O82">
            <v>20</v>
          </cell>
          <cell r="P82">
            <v>0</v>
          </cell>
          <cell r="Q82">
            <v>20</v>
          </cell>
          <cell r="R82">
            <v>41</v>
          </cell>
          <cell r="S82">
            <v>0</v>
          </cell>
          <cell r="T82">
            <v>41</v>
          </cell>
        </row>
        <row r="83">
          <cell r="B83">
            <v>237</v>
          </cell>
          <cell r="C83" t="str">
            <v>払田</v>
          </cell>
          <cell r="D83">
            <v>0</v>
          </cell>
          <cell r="F83">
            <v>0</v>
          </cell>
          <cell r="H83">
            <v>118</v>
          </cell>
          <cell r="I83">
            <v>1</v>
          </cell>
          <cell r="J83">
            <v>0</v>
          </cell>
          <cell r="K83">
            <v>119</v>
          </cell>
          <cell r="L83">
            <v>155</v>
          </cell>
          <cell r="M83">
            <v>1</v>
          </cell>
          <cell r="N83">
            <v>156</v>
          </cell>
          <cell r="O83">
            <v>130</v>
          </cell>
          <cell r="P83">
            <v>0</v>
          </cell>
          <cell r="Q83">
            <v>130</v>
          </cell>
          <cell r="R83">
            <v>285</v>
          </cell>
          <cell r="S83">
            <v>1</v>
          </cell>
          <cell r="T83">
            <v>286</v>
          </cell>
        </row>
        <row r="84">
          <cell r="B84">
            <v>238</v>
          </cell>
          <cell r="C84" t="str">
            <v>茗荷瀬</v>
          </cell>
          <cell r="D84">
            <v>0</v>
          </cell>
          <cell r="F84">
            <v>0</v>
          </cell>
          <cell r="H84">
            <v>38</v>
          </cell>
          <cell r="I84">
            <v>0</v>
          </cell>
          <cell r="J84">
            <v>0</v>
          </cell>
          <cell r="K84">
            <v>38</v>
          </cell>
          <cell r="L84">
            <v>60</v>
          </cell>
          <cell r="M84">
            <v>0</v>
          </cell>
          <cell r="N84">
            <v>60</v>
          </cell>
          <cell r="O84">
            <v>58</v>
          </cell>
          <cell r="P84">
            <v>0</v>
          </cell>
          <cell r="Q84">
            <v>58</v>
          </cell>
          <cell r="R84">
            <v>118</v>
          </cell>
          <cell r="S84">
            <v>0</v>
          </cell>
          <cell r="T84">
            <v>118</v>
          </cell>
        </row>
        <row r="85">
          <cell r="B85">
            <v>239</v>
          </cell>
          <cell r="C85" t="str">
            <v>ラ・ルーナ</v>
          </cell>
          <cell r="D85">
            <v>0</v>
          </cell>
          <cell r="F85">
            <v>0</v>
          </cell>
          <cell r="H85">
            <v>29</v>
          </cell>
          <cell r="I85">
            <v>0</v>
          </cell>
          <cell r="J85">
            <v>0</v>
          </cell>
          <cell r="K85">
            <v>29</v>
          </cell>
          <cell r="L85">
            <v>3</v>
          </cell>
          <cell r="M85">
            <v>0</v>
          </cell>
          <cell r="N85">
            <v>3</v>
          </cell>
          <cell r="O85">
            <v>26</v>
          </cell>
          <cell r="P85">
            <v>0</v>
          </cell>
          <cell r="Q85">
            <v>26</v>
          </cell>
          <cell r="R85">
            <v>29</v>
          </cell>
          <cell r="S85">
            <v>0</v>
          </cell>
          <cell r="T85">
            <v>29</v>
          </cell>
        </row>
        <row r="86">
          <cell r="B86">
            <v>241</v>
          </cell>
          <cell r="C86" t="str">
            <v>仲町</v>
          </cell>
          <cell r="D86">
            <v>0</v>
          </cell>
          <cell r="F86">
            <v>0</v>
          </cell>
          <cell r="H86">
            <v>142</v>
          </cell>
          <cell r="I86">
            <v>2</v>
          </cell>
          <cell r="J86">
            <v>0</v>
          </cell>
          <cell r="K86">
            <v>144</v>
          </cell>
          <cell r="L86">
            <v>173</v>
          </cell>
          <cell r="M86">
            <v>2</v>
          </cell>
          <cell r="N86">
            <v>175</v>
          </cell>
          <cell r="O86">
            <v>200</v>
          </cell>
          <cell r="P86">
            <v>0</v>
          </cell>
          <cell r="Q86">
            <v>200</v>
          </cell>
          <cell r="R86">
            <v>373</v>
          </cell>
          <cell r="S86">
            <v>2</v>
          </cell>
          <cell r="T86">
            <v>375</v>
          </cell>
        </row>
        <row r="87">
          <cell r="B87">
            <v>242</v>
          </cell>
          <cell r="C87" t="str">
            <v>御殿町</v>
          </cell>
          <cell r="D87">
            <v>0</v>
          </cell>
          <cell r="F87">
            <v>0</v>
          </cell>
          <cell r="H87">
            <v>386</v>
          </cell>
          <cell r="I87">
            <v>14</v>
          </cell>
          <cell r="J87">
            <v>0</v>
          </cell>
          <cell r="K87">
            <v>400</v>
          </cell>
          <cell r="L87">
            <v>423</v>
          </cell>
          <cell r="M87">
            <v>0</v>
          </cell>
          <cell r="N87">
            <v>423</v>
          </cell>
          <cell r="O87">
            <v>486</v>
          </cell>
          <cell r="P87">
            <v>14</v>
          </cell>
          <cell r="Q87">
            <v>500</v>
          </cell>
          <cell r="R87">
            <v>909</v>
          </cell>
          <cell r="S87">
            <v>14</v>
          </cell>
          <cell r="T87">
            <v>923</v>
          </cell>
        </row>
        <row r="88">
          <cell r="B88">
            <v>243</v>
          </cell>
          <cell r="C88" t="str">
            <v>茶屋町</v>
          </cell>
          <cell r="D88">
            <v>0</v>
          </cell>
          <cell r="F88">
            <v>0</v>
          </cell>
          <cell r="H88">
            <v>207</v>
          </cell>
          <cell r="I88">
            <v>1</v>
          </cell>
          <cell r="J88">
            <v>0</v>
          </cell>
          <cell r="K88">
            <v>208</v>
          </cell>
          <cell r="L88">
            <v>233</v>
          </cell>
          <cell r="M88">
            <v>5</v>
          </cell>
          <cell r="N88">
            <v>238</v>
          </cell>
          <cell r="O88">
            <v>247</v>
          </cell>
          <cell r="P88">
            <v>4</v>
          </cell>
          <cell r="Q88">
            <v>251</v>
          </cell>
          <cell r="R88">
            <v>480</v>
          </cell>
          <cell r="S88">
            <v>9</v>
          </cell>
          <cell r="T88">
            <v>489</v>
          </cell>
        </row>
        <row r="89">
          <cell r="B89">
            <v>244</v>
          </cell>
          <cell r="C89" t="str">
            <v>廿六木</v>
          </cell>
          <cell r="D89">
            <v>0</v>
          </cell>
          <cell r="F89">
            <v>0</v>
          </cell>
          <cell r="H89">
            <v>216</v>
          </cell>
          <cell r="I89">
            <v>8</v>
          </cell>
          <cell r="J89">
            <v>0</v>
          </cell>
          <cell r="K89">
            <v>224</v>
          </cell>
          <cell r="L89">
            <v>307</v>
          </cell>
          <cell r="M89">
            <v>0</v>
          </cell>
          <cell r="N89">
            <v>307</v>
          </cell>
          <cell r="O89">
            <v>332</v>
          </cell>
          <cell r="P89">
            <v>8</v>
          </cell>
          <cell r="Q89">
            <v>340</v>
          </cell>
          <cell r="R89">
            <v>639</v>
          </cell>
          <cell r="S89">
            <v>8</v>
          </cell>
          <cell r="T89">
            <v>647</v>
          </cell>
        </row>
        <row r="90">
          <cell r="B90">
            <v>245</v>
          </cell>
          <cell r="C90" t="str">
            <v>提興屋</v>
          </cell>
          <cell r="D90">
            <v>0</v>
          </cell>
          <cell r="F90">
            <v>0</v>
          </cell>
          <cell r="H90">
            <v>35</v>
          </cell>
          <cell r="I90">
            <v>0</v>
          </cell>
          <cell r="J90">
            <v>0</v>
          </cell>
          <cell r="K90">
            <v>35</v>
          </cell>
          <cell r="L90">
            <v>48</v>
          </cell>
          <cell r="M90">
            <v>0</v>
          </cell>
          <cell r="N90">
            <v>48</v>
          </cell>
          <cell r="O90">
            <v>48</v>
          </cell>
          <cell r="P90">
            <v>0</v>
          </cell>
          <cell r="Q90">
            <v>48</v>
          </cell>
          <cell r="R90">
            <v>96</v>
          </cell>
          <cell r="S90">
            <v>0</v>
          </cell>
          <cell r="T90">
            <v>96</v>
          </cell>
        </row>
        <row r="91">
          <cell r="B91">
            <v>246</v>
          </cell>
          <cell r="C91" t="str">
            <v>槇島</v>
          </cell>
          <cell r="D91">
            <v>0</v>
          </cell>
          <cell r="F91">
            <v>0</v>
          </cell>
          <cell r="H91">
            <v>42</v>
          </cell>
          <cell r="I91">
            <v>0</v>
          </cell>
          <cell r="J91">
            <v>0</v>
          </cell>
          <cell r="K91">
            <v>42</v>
          </cell>
          <cell r="L91">
            <v>47</v>
          </cell>
          <cell r="M91">
            <v>0</v>
          </cell>
          <cell r="N91">
            <v>47</v>
          </cell>
          <cell r="O91">
            <v>63</v>
          </cell>
          <cell r="P91">
            <v>0</v>
          </cell>
          <cell r="Q91">
            <v>63</v>
          </cell>
          <cell r="R91">
            <v>110</v>
          </cell>
          <cell r="S91">
            <v>0</v>
          </cell>
          <cell r="T91">
            <v>110</v>
          </cell>
        </row>
        <row r="92">
          <cell r="B92">
            <v>247</v>
          </cell>
          <cell r="C92" t="str">
            <v>千河原</v>
          </cell>
          <cell r="D92">
            <v>0</v>
          </cell>
          <cell r="F92">
            <v>0</v>
          </cell>
          <cell r="H92">
            <v>66</v>
          </cell>
          <cell r="I92">
            <v>0</v>
          </cell>
          <cell r="J92">
            <v>0</v>
          </cell>
          <cell r="K92">
            <v>66</v>
          </cell>
          <cell r="L92">
            <v>105</v>
          </cell>
          <cell r="M92">
            <v>0</v>
          </cell>
          <cell r="N92">
            <v>105</v>
          </cell>
          <cell r="O92">
            <v>115</v>
          </cell>
          <cell r="P92">
            <v>0</v>
          </cell>
          <cell r="Q92">
            <v>115</v>
          </cell>
          <cell r="R92">
            <v>220</v>
          </cell>
          <cell r="S92">
            <v>0</v>
          </cell>
          <cell r="T92">
            <v>220</v>
          </cell>
        </row>
        <row r="93">
          <cell r="B93">
            <v>248</v>
          </cell>
          <cell r="C93" t="str">
            <v>平岡</v>
          </cell>
          <cell r="D93">
            <v>0</v>
          </cell>
          <cell r="F93">
            <v>0</v>
          </cell>
          <cell r="H93">
            <v>38</v>
          </cell>
          <cell r="I93">
            <v>0</v>
          </cell>
          <cell r="J93">
            <v>0</v>
          </cell>
          <cell r="K93">
            <v>38</v>
          </cell>
          <cell r="L93">
            <v>64</v>
          </cell>
          <cell r="M93">
            <v>0</v>
          </cell>
          <cell r="N93">
            <v>64</v>
          </cell>
          <cell r="O93">
            <v>62</v>
          </cell>
          <cell r="P93">
            <v>0</v>
          </cell>
          <cell r="Q93">
            <v>62</v>
          </cell>
          <cell r="R93">
            <v>126</v>
          </cell>
          <cell r="S93">
            <v>0</v>
          </cell>
          <cell r="T93">
            <v>126</v>
          </cell>
        </row>
        <row r="94">
          <cell r="B94">
            <v>249</v>
          </cell>
          <cell r="C94" t="str">
            <v>榎木</v>
          </cell>
          <cell r="D94">
            <v>0</v>
          </cell>
          <cell r="F94">
            <v>0</v>
          </cell>
          <cell r="H94">
            <v>38</v>
          </cell>
          <cell r="I94">
            <v>0</v>
          </cell>
          <cell r="J94">
            <v>1</v>
          </cell>
          <cell r="K94">
            <v>39</v>
          </cell>
          <cell r="L94">
            <v>69</v>
          </cell>
          <cell r="M94">
            <v>0</v>
          </cell>
          <cell r="N94">
            <v>69</v>
          </cell>
          <cell r="O94">
            <v>59</v>
          </cell>
          <cell r="P94">
            <v>1</v>
          </cell>
          <cell r="Q94">
            <v>60</v>
          </cell>
          <cell r="R94">
            <v>128</v>
          </cell>
          <cell r="S94">
            <v>1</v>
          </cell>
          <cell r="T94">
            <v>129</v>
          </cell>
        </row>
        <row r="95">
          <cell r="B95">
            <v>250</v>
          </cell>
          <cell r="C95" t="str">
            <v>跡</v>
          </cell>
          <cell r="D95">
            <v>0</v>
          </cell>
          <cell r="F95">
            <v>0</v>
          </cell>
          <cell r="H95">
            <v>70</v>
          </cell>
          <cell r="I95">
            <v>0</v>
          </cell>
          <cell r="J95">
            <v>0</v>
          </cell>
          <cell r="K95">
            <v>70</v>
          </cell>
          <cell r="L95">
            <v>112</v>
          </cell>
          <cell r="M95">
            <v>0</v>
          </cell>
          <cell r="N95">
            <v>112</v>
          </cell>
          <cell r="O95">
            <v>120</v>
          </cell>
          <cell r="P95">
            <v>0</v>
          </cell>
          <cell r="Q95">
            <v>120</v>
          </cell>
          <cell r="R95">
            <v>232</v>
          </cell>
          <cell r="S95">
            <v>0</v>
          </cell>
          <cell r="T95">
            <v>232</v>
          </cell>
        </row>
        <row r="96">
          <cell r="B96">
            <v>251</v>
          </cell>
          <cell r="C96" t="str">
            <v>下堀野</v>
          </cell>
          <cell r="D96">
            <v>0</v>
          </cell>
          <cell r="F96">
            <v>0</v>
          </cell>
          <cell r="H96">
            <v>32</v>
          </cell>
          <cell r="I96">
            <v>0</v>
          </cell>
          <cell r="J96">
            <v>0</v>
          </cell>
          <cell r="K96">
            <v>32</v>
          </cell>
          <cell r="L96">
            <v>40</v>
          </cell>
          <cell r="M96">
            <v>0</v>
          </cell>
          <cell r="N96">
            <v>40</v>
          </cell>
          <cell r="O96">
            <v>44</v>
          </cell>
          <cell r="P96">
            <v>0</v>
          </cell>
          <cell r="Q96">
            <v>44</v>
          </cell>
          <cell r="R96">
            <v>84</v>
          </cell>
          <cell r="S96">
            <v>0</v>
          </cell>
          <cell r="T96">
            <v>84</v>
          </cell>
        </row>
        <row r="97">
          <cell r="B97">
            <v>252</v>
          </cell>
          <cell r="C97" t="str">
            <v>福原</v>
          </cell>
          <cell r="D97">
            <v>0</v>
          </cell>
          <cell r="F97">
            <v>0</v>
          </cell>
          <cell r="H97">
            <v>20</v>
          </cell>
          <cell r="I97">
            <v>0</v>
          </cell>
          <cell r="J97">
            <v>0</v>
          </cell>
          <cell r="K97">
            <v>20</v>
          </cell>
          <cell r="L97">
            <v>37</v>
          </cell>
          <cell r="M97">
            <v>0</v>
          </cell>
          <cell r="N97">
            <v>37</v>
          </cell>
          <cell r="O97">
            <v>29</v>
          </cell>
          <cell r="P97">
            <v>0</v>
          </cell>
          <cell r="Q97">
            <v>29</v>
          </cell>
          <cell r="R97">
            <v>66</v>
          </cell>
          <cell r="S97">
            <v>0</v>
          </cell>
          <cell r="T97">
            <v>66</v>
          </cell>
        </row>
        <row r="98">
          <cell r="B98">
            <v>261</v>
          </cell>
          <cell r="C98" t="str">
            <v>廻館</v>
          </cell>
          <cell r="D98">
            <v>0</v>
          </cell>
          <cell r="F98">
            <v>0</v>
          </cell>
          <cell r="H98">
            <v>119</v>
          </cell>
          <cell r="I98">
            <v>0</v>
          </cell>
          <cell r="J98">
            <v>0</v>
          </cell>
          <cell r="K98">
            <v>119</v>
          </cell>
          <cell r="L98">
            <v>160</v>
          </cell>
          <cell r="M98">
            <v>0</v>
          </cell>
          <cell r="N98">
            <v>160</v>
          </cell>
          <cell r="O98">
            <v>180</v>
          </cell>
          <cell r="P98">
            <v>0</v>
          </cell>
          <cell r="Q98">
            <v>180</v>
          </cell>
          <cell r="R98">
            <v>340</v>
          </cell>
          <cell r="S98">
            <v>0</v>
          </cell>
          <cell r="T98">
            <v>340</v>
          </cell>
        </row>
        <row r="99">
          <cell r="B99">
            <v>262</v>
          </cell>
          <cell r="C99" t="str">
            <v>南野</v>
          </cell>
          <cell r="D99">
            <v>0</v>
          </cell>
          <cell r="F99">
            <v>0</v>
          </cell>
          <cell r="H99">
            <v>122</v>
          </cell>
          <cell r="I99">
            <v>0</v>
          </cell>
          <cell r="J99">
            <v>0</v>
          </cell>
          <cell r="K99">
            <v>122</v>
          </cell>
          <cell r="L99">
            <v>168</v>
          </cell>
          <cell r="M99">
            <v>0</v>
          </cell>
          <cell r="N99">
            <v>168</v>
          </cell>
          <cell r="O99">
            <v>168</v>
          </cell>
          <cell r="P99">
            <v>0</v>
          </cell>
          <cell r="Q99">
            <v>168</v>
          </cell>
          <cell r="R99">
            <v>336</v>
          </cell>
          <cell r="S99">
            <v>0</v>
          </cell>
          <cell r="T99">
            <v>336</v>
          </cell>
        </row>
        <row r="100">
          <cell r="B100">
            <v>263</v>
          </cell>
          <cell r="C100" t="str">
            <v>古関</v>
          </cell>
          <cell r="D100">
            <v>0</v>
          </cell>
          <cell r="F100">
            <v>0</v>
          </cell>
          <cell r="H100">
            <v>122</v>
          </cell>
          <cell r="I100">
            <v>1</v>
          </cell>
          <cell r="J100">
            <v>1</v>
          </cell>
          <cell r="K100">
            <v>124</v>
          </cell>
          <cell r="L100">
            <v>169</v>
          </cell>
          <cell r="M100">
            <v>1</v>
          </cell>
          <cell r="N100">
            <v>170</v>
          </cell>
          <cell r="O100">
            <v>174</v>
          </cell>
          <cell r="P100">
            <v>1</v>
          </cell>
          <cell r="Q100">
            <v>175</v>
          </cell>
          <cell r="R100">
            <v>343</v>
          </cell>
          <cell r="S100">
            <v>2</v>
          </cell>
          <cell r="T100">
            <v>345</v>
          </cell>
        </row>
        <row r="101">
          <cell r="B101">
            <v>264</v>
          </cell>
          <cell r="C101" t="str">
            <v>沢新田</v>
          </cell>
          <cell r="D101">
            <v>0</v>
          </cell>
          <cell r="F101">
            <v>0</v>
          </cell>
          <cell r="H101">
            <v>81</v>
          </cell>
          <cell r="I101">
            <v>0</v>
          </cell>
          <cell r="J101">
            <v>0</v>
          </cell>
          <cell r="K101">
            <v>81</v>
          </cell>
          <cell r="L101">
            <v>117</v>
          </cell>
          <cell r="M101">
            <v>0</v>
          </cell>
          <cell r="N101">
            <v>117</v>
          </cell>
          <cell r="O101">
            <v>126</v>
          </cell>
          <cell r="P101">
            <v>0</v>
          </cell>
          <cell r="Q101">
            <v>126</v>
          </cell>
          <cell r="R101">
            <v>243</v>
          </cell>
          <cell r="S101">
            <v>0</v>
          </cell>
          <cell r="T101">
            <v>243</v>
          </cell>
        </row>
        <row r="102">
          <cell r="B102">
            <v>265</v>
          </cell>
          <cell r="C102" t="str">
            <v>連枝</v>
          </cell>
          <cell r="D102">
            <v>0</v>
          </cell>
          <cell r="F102">
            <v>0</v>
          </cell>
          <cell r="H102">
            <v>47</v>
          </cell>
          <cell r="I102">
            <v>0</v>
          </cell>
          <cell r="J102">
            <v>0</v>
          </cell>
          <cell r="K102">
            <v>47</v>
          </cell>
          <cell r="L102">
            <v>64</v>
          </cell>
          <cell r="M102">
            <v>0</v>
          </cell>
          <cell r="N102">
            <v>64</v>
          </cell>
          <cell r="O102">
            <v>75</v>
          </cell>
          <cell r="P102">
            <v>0</v>
          </cell>
          <cell r="Q102">
            <v>75</v>
          </cell>
          <cell r="R102">
            <v>139</v>
          </cell>
          <cell r="S102">
            <v>0</v>
          </cell>
          <cell r="T102">
            <v>139</v>
          </cell>
        </row>
        <row r="103">
          <cell r="B103">
            <v>266</v>
          </cell>
          <cell r="C103" t="str">
            <v>赤渕新田</v>
          </cell>
          <cell r="D103">
            <v>0</v>
          </cell>
          <cell r="F103">
            <v>0</v>
          </cell>
          <cell r="H103">
            <v>22</v>
          </cell>
          <cell r="I103">
            <v>0</v>
          </cell>
          <cell r="J103">
            <v>0</v>
          </cell>
          <cell r="K103">
            <v>22</v>
          </cell>
          <cell r="L103">
            <v>27</v>
          </cell>
          <cell r="M103">
            <v>0</v>
          </cell>
          <cell r="N103">
            <v>27</v>
          </cell>
          <cell r="O103">
            <v>30</v>
          </cell>
          <cell r="P103">
            <v>0</v>
          </cell>
          <cell r="Q103">
            <v>30</v>
          </cell>
          <cell r="R103">
            <v>57</v>
          </cell>
          <cell r="S103">
            <v>0</v>
          </cell>
          <cell r="T103">
            <v>57</v>
          </cell>
        </row>
        <row r="104">
          <cell r="B104">
            <v>267</v>
          </cell>
          <cell r="C104" t="str">
            <v>小出新田</v>
          </cell>
          <cell r="D104">
            <v>0</v>
          </cell>
          <cell r="F104">
            <v>0</v>
          </cell>
          <cell r="H104">
            <v>86</v>
          </cell>
          <cell r="I104">
            <v>0</v>
          </cell>
          <cell r="J104">
            <v>0</v>
          </cell>
          <cell r="K104">
            <v>86</v>
          </cell>
          <cell r="L104">
            <v>129</v>
          </cell>
          <cell r="M104">
            <v>0</v>
          </cell>
          <cell r="N104">
            <v>129</v>
          </cell>
          <cell r="O104">
            <v>120</v>
          </cell>
          <cell r="P104">
            <v>0</v>
          </cell>
          <cell r="Q104">
            <v>120</v>
          </cell>
          <cell r="R104">
            <v>249</v>
          </cell>
          <cell r="S104">
            <v>0</v>
          </cell>
          <cell r="T104">
            <v>249</v>
          </cell>
        </row>
        <row r="105">
          <cell r="B105">
            <v>268</v>
          </cell>
          <cell r="C105" t="str">
            <v>堤新田</v>
          </cell>
          <cell r="D105">
            <v>0</v>
          </cell>
          <cell r="F105">
            <v>0</v>
          </cell>
          <cell r="H105">
            <v>18</v>
          </cell>
          <cell r="I105">
            <v>0</v>
          </cell>
          <cell r="J105">
            <v>0</v>
          </cell>
          <cell r="K105">
            <v>18</v>
          </cell>
          <cell r="L105">
            <v>25</v>
          </cell>
          <cell r="M105">
            <v>0</v>
          </cell>
          <cell r="N105">
            <v>25</v>
          </cell>
          <cell r="O105">
            <v>28</v>
          </cell>
          <cell r="P105">
            <v>0</v>
          </cell>
          <cell r="Q105">
            <v>28</v>
          </cell>
          <cell r="R105">
            <v>53</v>
          </cell>
          <cell r="S105">
            <v>0</v>
          </cell>
          <cell r="T105">
            <v>53</v>
          </cell>
        </row>
        <row r="106">
          <cell r="B106">
            <v>269</v>
          </cell>
          <cell r="C106" t="str">
            <v>前田野目</v>
          </cell>
          <cell r="D106">
            <v>0</v>
          </cell>
          <cell r="F106">
            <v>0</v>
          </cell>
          <cell r="H106">
            <v>66</v>
          </cell>
          <cell r="I106">
            <v>0</v>
          </cell>
          <cell r="J106">
            <v>0</v>
          </cell>
          <cell r="K106">
            <v>66</v>
          </cell>
          <cell r="L106">
            <v>104</v>
          </cell>
          <cell r="M106">
            <v>0</v>
          </cell>
          <cell r="N106">
            <v>104</v>
          </cell>
          <cell r="O106">
            <v>116</v>
          </cell>
          <cell r="P106">
            <v>0</v>
          </cell>
          <cell r="Q106">
            <v>116</v>
          </cell>
          <cell r="R106">
            <v>220</v>
          </cell>
          <cell r="S106">
            <v>0</v>
          </cell>
          <cell r="T106">
            <v>220</v>
          </cell>
        </row>
        <row r="107">
          <cell r="B107">
            <v>270</v>
          </cell>
          <cell r="C107" t="str">
            <v>福島</v>
          </cell>
          <cell r="D107">
            <v>0</v>
          </cell>
          <cell r="F107">
            <v>0</v>
          </cell>
          <cell r="H107">
            <v>16</v>
          </cell>
          <cell r="I107">
            <v>0</v>
          </cell>
          <cell r="J107">
            <v>1</v>
          </cell>
          <cell r="K107">
            <v>17</v>
          </cell>
          <cell r="L107">
            <v>31</v>
          </cell>
          <cell r="M107">
            <v>0</v>
          </cell>
          <cell r="N107">
            <v>31</v>
          </cell>
          <cell r="O107">
            <v>25</v>
          </cell>
          <cell r="P107">
            <v>1</v>
          </cell>
          <cell r="Q107">
            <v>26</v>
          </cell>
          <cell r="R107">
            <v>56</v>
          </cell>
          <cell r="S107">
            <v>1</v>
          </cell>
          <cell r="T107">
            <v>57</v>
          </cell>
        </row>
        <row r="108">
          <cell r="B108">
            <v>271</v>
          </cell>
          <cell r="C108" t="str">
            <v>大真木</v>
          </cell>
          <cell r="D108">
            <v>0</v>
          </cell>
          <cell r="F108">
            <v>0</v>
          </cell>
          <cell r="H108">
            <v>20</v>
          </cell>
          <cell r="I108">
            <v>0</v>
          </cell>
          <cell r="J108">
            <v>0</v>
          </cell>
          <cell r="K108">
            <v>20</v>
          </cell>
          <cell r="L108">
            <v>39</v>
          </cell>
          <cell r="M108">
            <v>0</v>
          </cell>
          <cell r="N108">
            <v>39</v>
          </cell>
          <cell r="O108">
            <v>43</v>
          </cell>
          <cell r="P108">
            <v>0</v>
          </cell>
          <cell r="Q108">
            <v>43</v>
          </cell>
          <cell r="R108">
            <v>82</v>
          </cell>
          <cell r="S108">
            <v>0</v>
          </cell>
          <cell r="T108">
            <v>82</v>
          </cell>
        </row>
        <row r="109">
          <cell r="B109">
            <v>272</v>
          </cell>
          <cell r="C109" t="str">
            <v>返吉</v>
          </cell>
          <cell r="D109">
            <v>0</v>
          </cell>
          <cell r="F109">
            <v>0</v>
          </cell>
          <cell r="H109">
            <v>29</v>
          </cell>
          <cell r="I109">
            <v>0</v>
          </cell>
          <cell r="J109">
            <v>0</v>
          </cell>
          <cell r="K109">
            <v>29</v>
          </cell>
          <cell r="L109">
            <v>45</v>
          </cell>
          <cell r="M109">
            <v>0</v>
          </cell>
          <cell r="N109">
            <v>45</v>
          </cell>
          <cell r="O109">
            <v>40</v>
          </cell>
          <cell r="P109">
            <v>0</v>
          </cell>
          <cell r="Q109">
            <v>40</v>
          </cell>
          <cell r="R109">
            <v>85</v>
          </cell>
          <cell r="S109">
            <v>0</v>
          </cell>
          <cell r="T109">
            <v>85</v>
          </cell>
        </row>
        <row r="110">
          <cell r="B110">
            <v>273</v>
          </cell>
          <cell r="C110" t="str">
            <v>京島</v>
          </cell>
          <cell r="D110">
            <v>0</v>
          </cell>
          <cell r="F110">
            <v>0</v>
          </cell>
          <cell r="H110">
            <v>20</v>
          </cell>
          <cell r="I110">
            <v>0</v>
          </cell>
          <cell r="J110">
            <v>0</v>
          </cell>
          <cell r="K110">
            <v>20</v>
          </cell>
          <cell r="L110">
            <v>34</v>
          </cell>
          <cell r="M110">
            <v>0</v>
          </cell>
          <cell r="N110">
            <v>34</v>
          </cell>
          <cell r="O110">
            <v>28</v>
          </cell>
          <cell r="P110">
            <v>0</v>
          </cell>
          <cell r="Q110">
            <v>28</v>
          </cell>
          <cell r="R110">
            <v>62</v>
          </cell>
          <cell r="S110">
            <v>0</v>
          </cell>
          <cell r="T110">
            <v>62</v>
          </cell>
        </row>
        <row r="111">
          <cell r="B111">
            <v>274</v>
          </cell>
          <cell r="C111" t="str">
            <v>新田目</v>
          </cell>
          <cell r="D111">
            <v>0</v>
          </cell>
          <cell r="F111">
            <v>0</v>
          </cell>
          <cell r="H111">
            <v>15</v>
          </cell>
          <cell r="I111">
            <v>0</v>
          </cell>
          <cell r="J111">
            <v>0</v>
          </cell>
          <cell r="K111">
            <v>15</v>
          </cell>
          <cell r="L111">
            <v>16</v>
          </cell>
          <cell r="M111">
            <v>0</v>
          </cell>
          <cell r="N111">
            <v>16</v>
          </cell>
          <cell r="O111">
            <v>20</v>
          </cell>
          <cell r="P111">
            <v>0</v>
          </cell>
          <cell r="Q111">
            <v>20</v>
          </cell>
          <cell r="R111">
            <v>36</v>
          </cell>
          <cell r="S111">
            <v>0</v>
          </cell>
          <cell r="T111">
            <v>36</v>
          </cell>
        </row>
        <row r="112">
          <cell r="B112">
            <v>275</v>
          </cell>
          <cell r="C112" t="str">
            <v>本小野方</v>
          </cell>
          <cell r="D112">
            <v>0</v>
          </cell>
          <cell r="F112">
            <v>0</v>
          </cell>
          <cell r="H112">
            <v>22</v>
          </cell>
          <cell r="I112">
            <v>0</v>
          </cell>
          <cell r="J112">
            <v>0</v>
          </cell>
          <cell r="K112">
            <v>22</v>
          </cell>
          <cell r="L112">
            <v>38</v>
          </cell>
          <cell r="M112">
            <v>0</v>
          </cell>
          <cell r="N112">
            <v>38</v>
          </cell>
          <cell r="O112">
            <v>39</v>
          </cell>
          <cell r="P112">
            <v>0</v>
          </cell>
          <cell r="Q112">
            <v>39</v>
          </cell>
          <cell r="R112">
            <v>77</v>
          </cell>
          <cell r="S112">
            <v>0</v>
          </cell>
          <cell r="T112">
            <v>77</v>
          </cell>
        </row>
        <row r="113">
          <cell r="B113">
            <v>276</v>
          </cell>
          <cell r="C113" t="str">
            <v>吉方</v>
          </cell>
          <cell r="D113">
            <v>0</v>
          </cell>
          <cell r="F113">
            <v>0</v>
          </cell>
          <cell r="H113">
            <v>63</v>
          </cell>
          <cell r="I113">
            <v>0</v>
          </cell>
          <cell r="J113">
            <v>0</v>
          </cell>
          <cell r="K113">
            <v>63</v>
          </cell>
          <cell r="L113">
            <v>107</v>
          </cell>
          <cell r="M113">
            <v>0</v>
          </cell>
          <cell r="N113">
            <v>107</v>
          </cell>
          <cell r="O113">
            <v>111</v>
          </cell>
          <cell r="P113">
            <v>0</v>
          </cell>
          <cell r="Q113">
            <v>111</v>
          </cell>
          <cell r="R113">
            <v>218</v>
          </cell>
          <cell r="S113">
            <v>0</v>
          </cell>
          <cell r="T113">
            <v>218</v>
          </cell>
        </row>
        <row r="114">
          <cell r="B114">
            <v>277</v>
          </cell>
          <cell r="C114" t="str">
            <v>西袋</v>
          </cell>
          <cell r="D114">
            <v>0</v>
          </cell>
          <cell r="F114">
            <v>0</v>
          </cell>
          <cell r="H114">
            <v>69</v>
          </cell>
          <cell r="I114">
            <v>0</v>
          </cell>
          <cell r="J114">
            <v>0</v>
          </cell>
          <cell r="K114">
            <v>69</v>
          </cell>
          <cell r="L114">
            <v>88</v>
          </cell>
          <cell r="M114">
            <v>0</v>
          </cell>
          <cell r="N114">
            <v>88</v>
          </cell>
          <cell r="O114">
            <v>114</v>
          </cell>
          <cell r="P114">
            <v>0</v>
          </cell>
          <cell r="Q114">
            <v>114</v>
          </cell>
          <cell r="R114">
            <v>202</v>
          </cell>
          <cell r="S114">
            <v>0</v>
          </cell>
          <cell r="T114">
            <v>202</v>
          </cell>
        </row>
        <row r="115">
          <cell r="B115">
            <v>278</v>
          </cell>
          <cell r="C115" t="str">
            <v>南興屋</v>
          </cell>
          <cell r="D115">
            <v>0</v>
          </cell>
          <cell r="F115">
            <v>0</v>
          </cell>
          <cell r="H115">
            <v>11</v>
          </cell>
          <cell r="I115">
            <v>0</v>
          </cell>
          <cell r="J115">
            <v>0</v>
          </cell>
          <cell r="K115">
            <v>11</v>
          </cell>
          <cell r="L115">
            <v>25</v>
          </cell>
          <cell r="M115">
            <v>0</v>
          </cell>
          <cell r="N115">
            <v>25</v>
          </cell>
          <cell r="O115">
            <v>16</v>
          </cell>
          <cell r="P115">
            <v>0</v>
          </cell>
          <cell r="Q115">
            <v>16</v>
          </cell>
          <cell r="R115">
            <v>41</v>
          </cell>
          <cell r="S115">
            <v>0</v>
          </cell>
          <cell r="T115">
            <v>41</v>
          </cell>
        </row>
        <row r="116">
          <cell r="B116">
            <v>279</v>
          </cell>
          <cell r="C116" t="str">
            <v>中野</v>
          </cell>
          <cell r="D116">
            <v>0</v>
          </cell>
          <cell r="F116">
            <v>0</v>
          </cell>
          <cell r="H116">
            <v>7</v>
          </cell>
          <cell r="I116">
            <v>0</v>
          </cell>
          <cell r="J116">
            <v>0</v>
          </cell>
          <cell r="K116">
            <v>7</v>
          </cell>
          <cell r="L116">
            <v>14</v>
          </cell>
          <cell r="M116">
            <v>0</v>
          </cell>
          <cell r="N116">
            <v>14</v>
          </cell>
          <cell r="O116">
            <v>12</v>
          </cell>
          <cell r="P116">
            <v>0</v>
          </cell>
          <cell r="Q116">
            <v>12</v>
          </cell>
          <cell r="R116">
            <v>26</v>
          </cell>
          <cell r="S116">
            <v>0</v>
          </cell>
          <cell r="T116">
            <v>26</v>
          </cell>
        </row>
        <row r="117">
          <cell r="B117">
            <v>280</v>
          </cell>
          <cell r="C117" t="str">
            <v>南野新田</v>
          </cell>
          <cell r="D117">
            <v>0</v>
          </cell>
          <cell r="F117">
            <v>0</v>
          </cell>
          <cell r="H117">
            <v>17</v>
          </cell>
          <cell r="I117">
            <v>0</v>
          </cell>
          <cell r="J117">
            <v>0</v>
          </cell>
          <cell r="K117">
            <v>17</v>
          </cell>
          <cell r="L117">
            <v>26</v>
          </cell>
          <cell r="M117">
            <v>0</v>
          </cell>
          <cell r="N117">
            <v>26</v>
          </cell>
          <cell r="O117">
            <v>28</v>
          </cell>
          <cell r="P117">
            <v>0</v>
          </cell>
          <cell r="Q117">
            <v>28</v>
          </cell>
          <cell r="R117">
            <v>54</v>
          </cell>
          <cell r="S117">
            <v>0</v>
          </cell>
          <cell r="T117">
            <v>54</v>
          </cell>
        </row>
        <row r="118">
          <cell r="B118">
            <v>281</v>
          </cell>
          <cell r="C118" t="str">
            <v>主殿新田</v>
          </cell>
          <cell r="D118">
            <v>0</v>
          </cell>
          <cell r="F118">
            <v>0</v>
          </cell>
          <cell r="H118">
            <v>17</v>
          </cell>
          <cell r="I118">
            <v>0</v>
          </cell>
          <cell r="J118">
            <v>0</v>
          </cell>
          <cell r="K118">
            <v>17</v>
          </cell>
          <cell r="L118">
            <v>32</v>
          </cell>
          <cell r="M118">
            <v>0</v>
          </cell>
          <cell r="N118">
            <v>32</v>
          </cell>
          <cell r="O118">
            <v>34</v>
          </cell>
          <cell r="P118">
            <v>0</v>
          </cell>
          <cell r="Q118">
            <v>34</v>
          </cell>
          <cell r="R118">
            <v>66</v>
          </cell>
          <cell r="S118">
            <v>0</v>
          </cell>
          <cell r="T118">
            <v>66</v>
          </cell>
        </row>
        <row r="119">
          <cell r="B119">
            <v>282</v>
          </cell>
          <cell r="C119" t="str">
            <v>ソラーナ</v>
          </cell>
          <cell r="D119">
            <v>0</v>
          </cell>
          <cell r="F119">
            <v>0</v>
          </cell>
          <cell r="H119">
            <v>80</v>
          </cell>
          <cell r="I119">
            <v>0</v>
          </cell>
          <cell r="J119">
            <v>0</v>
          </cell>
          <cell r="K119">
            <v>80</v>
          </cell>
          <cell r="L119">
            <v>16</v>
          </cell>
          <cell r="M119">
            <v>0</v>
          </cell>
          <cell r="N119">
            <v>16</v>
          </cell>
          <cell r="O119">
            <v>64</v>
          </cell>
          <cell r="P119">
            <v>0</v>
          </cell>
          <cell r="Q119">
            <v>64</v>
          </cell>
          <cell r="R119">
            <v>80</v>
          </cell>
          <cell r="S119">
            <v>0</v>
          </cell>
          <cell r="T119">
            <v>80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workbookViewId="0">
      <pane ySplit="2" topLeftCell="A3" activePane="bottomLeft" state="frozen"/>
      <selection pane="bottomLeft" activeCell="S2" sqref="S2"/>
    </sheetView>
  </sheetViews>
  <sheetFormatPr defaultColWidth="9" defaultRowHeight="13.2" x14ac:dyDescent="0.2"/>
  <cols>
    <col min="1" max="1" width="9.109375" style="27" customWidth="1"/>
    <col min="2" max="5" width="9" style="22"/>
    <col min="6" max="6" width="14.109375" style="24" customWidth="1"/>
    <col min="7" max="16384" width="9" style="24"/>
  </cols>
  <sheetData>
    <row r="1" spans="1:6" ht="13.8" thickBot="1" x14ac:dyDescent="0.25">
      <c r="A1" s="21" t="s">
        <v>233</v>
      </c>
      <c r="E1" s="23" t="s">
        <v>355</v>
      </c>
      <c r="F1" s="44" t="s">
        <v>358</v>
      </c>
    </row>
    <row r="2" spans="1:6" s="27" customFormat="1" ht="13.8" thickTop="1" x14ac:dyDescent="0.2">
      <c r="A2" s="25" t="s">
        <v>234</v>
      </c>
      <c r="B2" s="26" t="s">
        <v>235</v>
      </c>
      <c r="C2" s="26" t="s">
        <v>236</v>
      </c>
      <c r="D2" s="26" t="s">
        <v>237</v>
      </c>
      <c r="E2" s="26" t="s">
        <v>238</v>
      </c>
    </row>
    <row r="3" spans="1:6" x14ac:dyDescent="0.2">
      <c r="A3" s="28" t="s">
        <v>239</v>
      </c>
      <c r="B3" s="29">
        <v>6</v>
      </c>
      <c r="C3" s="29">
        <v>9</v>
      </c>
      <c r="D3" s="29">
        <v>8</v>
      </c>
      <c r="E3" s="29">
        <v>17</v>
      </c>
    </row>
    <row r="4" spans="1:6" x14ac:dyDescent="0.2">
      <c r="A4" s="28" t="s">
        <v>240</v>
      </c>
      <c r="B4" s="29">
        <v>10</v>
      </c>
      <c r="C4" s="29">
        <v>13</v>
      </c>
      <c r="D4" s="29">
        <v>11</v>
      </c>
      <c r="E4" s="29">
        <v>24</v>
      </c>
    </row>
    <row r="5" spans="1:6" x14ac:dyDescent="0.2">
      <c r="A5" s="28" t="s">
        <v>241</v>
      </c>
      <c r="B5" s="29">
        <v>6</v>
      </c>
      <c r="C5" s="29">
        <v>11</v>
      </c>
      <c r="D5" s="29">
        <v>13</v>
      </c>
      <c r="E5" s="29">
        <v>24</v>
      </c>
    </row>
    <row r="6" spans="1:6" x14ac:dyDescent="0.2">
      <c r="A6" s="28" t="s">
        <v>242</v>
      </c>
      <c r="B6" s="29">
        <v>9</v>
      </c>
      <c r="C6" s="29">
        <v>14</v>
      </c>
      <c r="D6" s="29">
        <v>16</v>
      </c>
      <c r="E6" s="29">
        <v>30</v>
      </c>
    </row>
    <row r="7" spans="1:6" x14ac:dyDescent="0.2">
      <c r="A7" s="28" t="s">
        <v>243</v>
      </c>
      <c r="B7" s="29">
        <v>15</v>
      </c>
      <c r="C7" s="29">
        <v>19</v>
      </c>
      <c r="D7" s="29">
        <v>18</v>
      </c>
      <c r="E7" s="29">
        <v>37</v>
      </c>
    </row>
    <row r="8" spans="1:6" x14ac:dyDescent="0.2">
      <c r="A8" s="28" t="s">
        <v>244</v>
      </c>
      <c r="B8" s="29">
        <v>28</v>
      </c>
      <c r="C8" s="29">
        <v>34</v>
      </c>
      <c r="D8" s="29">
        <v>32</v>
      </c>
      <c r="E8" s="29">
        <v>66</v>
      </c>
    </row>
    <row r="9" spans="1:6" x14ac:dyDescent="0.2">
      <c r="A9" s="28" t="s">
        <v>245</v>
      </c>
      <c r="B9" s="29">
        <v>18</v>
      </c>
      <c r="C9" s="29">
        <v>28</v>
      </c>
      <c r="D9" s="29">
        <v>23</v>
      </c>
      <c r="E9" s="29">
        <v>51</v>
      </c>
    </row>
    <row r="10" spans="1:6" x14ac:dyDescent="0.2">
      <c r="A10" s="28" t="s">
        <v>246</v>
      </c>
      <c r="B10" s="29">
        <v>18</v>
      </c>
      <c r="C10" s="29">
        <v>21</v>
      </c>
      <c r="D10" s="29">
        <v>25</v>
      </c>
      <c r="E10" s="29">
        <v>46</v>
      </c>
    </row>
    <row r="11" spans="1:6" x14ac:dyDescent="0.2">
      <c r="A11" s="28" t="s">
        <v>247</v>
      </c>
      <c r="B11" s="29">
        <v>2</v>
      </c>
      <c r="C11" s="29">
        <v>2</v>
      </c>
      <c r="D11" s="29">
        <v>2</v>
      </c>
      <c r="E11" s="29">
        <v>4</v>
      </c>
    </row>
    <row r="12" spans="1:6" x14ac:dyDescent="0.2">
      <c r="A12" s="28" t="s">
        <v>248</v>
      </c>
      <c r="B12" s="29">
        <v>27</v>
      </c>
      <c r="C12" s="29">
        <v>43</v>
      </c>
      <c r="D12" s="29">
        <v>31</v>
      </c>
      <c r="E12" s="29">
        <v>74</v>
      </c>
    </row>
    <row r="13" spans="1:6" x14ac:dyDescent="0.2">
      <c r="A13" s="30" t="s">
        <v>249</v>
      </c>
      <c r="B13" s="31">
        <v>12</v>
      </c>
      <c r="C13" s="31">
        <v>13</v>
      </c>
      <c r="D13" s="31">
        <v>10</v>
      </c>
      <c r="E13" s="31">
        <v>23</v>
      </c>
    </row>
    <row r="14" spans="1:6" x14ac:dyDescent="0.2">
      <c r="A14" s="32" t="s">
        <v>250</v>
      </c>
      <c r="B14" s="33">
        <v>9</v>
      </c>
      <c r="C14" s="33">
        <v>9</v>
      </c>
      <c r="D14" s="33">
        <v>12</v>
      </c>
      <c r="E14" s="33">
        <v>21</v>
      </c>
    </row>
    <row r="15" spans="1:6" x14ac:dyDescent="0.2">
      <c r="A15" s="28" t="s">
        <v>251</v>
      </c>
      <c r="B15" s="29">
        <v>21</v>
      </c>
      <c r="C15" s="29">
        <v>28</v>
      </c>
      <c r="D15" s="29">
        <v>29</v>
      </c>
      <c r="E15" s="29">
        <v>57</v>
      </c>
    </row>
    <row r="16" spans="1:6" x14ac:dyDescent="0.2">
      <c r="A16" s="28" t="s">
        <v>252</v>
      </c>
      <c r="B16" s="29">
        <v>16</v>
      </c>
      <c r="C16" s="29">
        <v>19</v>
      </c>
      <c r="D16" s="29">
        <v>23</v>
      </c>
      <c r="E16" s="29">
        <v>42</v>
      </c>
    </row>
    <row r="17" spans="1:5" x14ac:dyDescent="0.2">
      <c r="A17" s="28" t="s">
        <v>253</v>
      </c>
      <c r="B17" s="29">
        <v>8</v>
      </c>
      <c r="C17" s="29">
        <v>14</v>
      </c>
      <c r="D17" s="29">
        <v>13</v>
      </c>
      <c r="E17" s="29">
        <v>27</v>
      </c>
    </row>
    <row r="18" spans="1:5" x14ac:dyDescent="0.2">
      <c r="A18" s="28" t="s">
        <v>254</v>
      </c>
      <c r="B18" s="29">
        <v>12</v>
      </c>
      <c r="C18" s="29">
        <v>8</v>
      </c>
      <c r="D18" s="29">
        <v>13</v>
      </c>
      <c r="E18" s="29">
        <v>21</v>
      </c>
    </row>
    <row r="19" spans="1:5" x14ac:dyDescent="0.2">
      <c r="A19" s="28" t="s">
        <v>255</v>
      </c>
      <c r="B19" s="29">
        <v>23</v>
      </c>
      <c r="C19" s="29">
        <v>30</v>
      </c>
      <c r="D19" s="29">
        <v>25</v>
      </c>
      <c r="E19" s="29">
        <v>55</v>
      </c>
    </row>
    <row r="20" spans="1:5" x14ac:dyDescent="0.2">
      <c r="A20" s="28" t="s">
        <v>256</v>
      </c>
      <c r="B20" s="29">
        <v>16</v>
      </c>
      <c r="C20" s="29">
        <v>17</v>
      </c>
      <c r="D20" s="29">
        <v>14</v>
      </c>
      <c r="E20" s="29">
        <v>31</v>
      </c>
    </row>
    <row r="21" spans="1:5" x14ac:dyDescent="0.2">
      <c r="A21" s="28" t="s">
        <v>257</v>
      </c>
      <c r="B21" s="29">
        <v>16</v>
      </c>
      <c r="C21" s="29">
        <v>17</v>
      </c>
      <c r="D21" s="29">
        <v>18</v>
      </c>
      <c r="E21" s="29">
        <v>35</v>
      </c>
    </row>
    <row r="22" spans="1:5" x14ac:dyDescent="0.2">
      <c r="A22" s="28" t="s">
        <v>258</v>
      </c>
      <c r="B22" s="29">
        <v>26</v>
      </c>
      <c r="C22" s="29">
        <v>28</v>
      </c>
      <c r="D22" s="29">
        <v>35</v>
      </c>
      <c r="E22" s="29">
        <v>63</v>
      </c>
    </row>
    <row r="23" spans="1:5" x14ac:dyDescent="0.2">
      <c r="A23" s="28" t="s">
        <v>259</v>
      </c>
      <c r="B23" s="29">
        <v>11</v>
      </c>
      <c r="C23" s="29">
        <v>13</v>
      </c>
      <c r="D23" s="29">
        <v>10</v>
      </c>
      <c r="E23" s="29">
        <v>23</v>
      </c>
    </row>
    <row r="24" spans="1:5" x14ac:dyDescent="0.2">
      <c r="A24" s="28" t="s">
        <v>260</v>
      </c>
      <c r="B24" s="29">
        <v>17</v>
      </c>
      <c r="C24" s="29">
        <v>15</v>
      </c>
      <c r="D24" s="29">
        <v>21</v>
      </c>
      <c r="E24" s="29">
        <v>36</v>
      </c>
    </row>
    <row r="25" spans="1:5" x14ac:dyDescent="0.2">
      <c r="A25" s="28" t="s">
        <v>261</v>
      </c>
      <c r="B25" s="29">
        <v>19</v>
      </c>
      <c r="C25" s="29">
        <v>20</v>
      </c>
      <c r="D25" s="29">
        <v>16</v>
      </c>
      <c r="E25" s="29">
        <v>36</v>
      </c>
    </row>
    <row r="26" spans="1:5" x14ac:dyDescent="0.2">
      <c r="A26" s="28" t="s">
        <v>262</v>
      </c>
      <c r="B26" s="29">
        <v>20</v>
      </c>
      <c r="C26" s="29">
        <v>24</v>
      </c>
      <c r="D26" s="29">
        <v>22</v>
      </c>
      <c r="E26" s="29">
        <v>46</v>
      </c>
    </row>
    <row r="27" spans="1:5" x14ac:dyDescent="0.2">
      <c r="A27" s="30" t="s">
        <v>264</v>
      </c>
      <c r="B27" s="31">
        <v>64</v>
      </c>
      <c r="C27" s="31">
        <v>96</v>
      </c>
      <c r="D27" s="31">
        <v>91</v>
      </c>
      <c r="E27" s="31">
        <v>187</v>
      </c>
    </row>
    <row r="28" spans="1:5" x14ac:dyDescent="0.2">
      <c r="A28" s="32" t="s">
        <v>265</v>
      </c>
      <c r="B28" s="33">
        <v>74</v>
      </c>
      <c r="C28" s="33">
        <v>101</v>
      </c>
      <c r="D28" s="33">
        <v>107</v>
      </c>
      <c r="E28" s="33">
        <v>208</v>
      </c>
    </row>
    <row r="29" spans="1:5" x14ac:dyDescent="0.2">
      <c r="A29" s="28" t="s">
        <v>266</v>
      </c>
      <c r="B29" s="29">
        <v>17</v>
      </c>
      <c r="C29" s="29">
        <v>25</v>
      </c>
      <c r="D29" s="29">
        <v>27</v>
      </c>
      <c r="E29" s="29">
        <v>52</v>
      </c>
    </row>
    <row r="30" spans="1:5" x14ac:dyDescent="0.2">
      <c r="A30" s="28" t="s">
        <v>267</v>
      </c>
      <c r="B30" s="29">
        <v>36</v>
      </c>
      <c r="C30" s="29">
        <v>44</v>
      </c>
      <c r="D30" s="29">
        <v>40</v>
      </c>
      <c r="E30" s="29">
        <v>84</v>
      </c>
    </row>
    <row r="31" spans="1:5" x14ac:dyDescent="0.2">
      <c r="A31" s="28" t="s">
        <v>268</v>
      </c>
      <c r="B31" s="29">
        <v>109</v>
      </c>
      <c r="C31" s="29">
        <v>118</v>
      </c>
      <c r="D31" s="29">
        <v>135</v>
      </c>
      <c r="E31" s="29">
        <v>253</v>
      </c>
    </row>
    <row r="32" spans="1:5" x14ac:dyDescent="0.2">
      <c r="A32" s="28" t="s">
        <v>269</v>
      </c>
      <c r="B32" s="29">
        <v>63</v>
      </c>
      <c r="C32" s="29">
        <v>80</v>
      </c>
      <c r="D32" s="29">
        <v>83</v>
      </c>
      <c r="E32" s="29">
        <v>163</v>
      </c>
    </row>
    <row r="33" spans="1:5" x14ac:dyDescent="0.2">
      <c r="A33" s="28" t="s">
        <v>270</v>
      </c>
      <c r="B33" s="29">
        <v>51</v>
      </c>
      <c r="C33" s="29">
        <v>80</v>
      </c>
      <c r="D33" s="29">
        <v>78</v>
      </c>
      <c r="E33" s="29">
        <v>158</v>
      </c>
    </row>
    <row r="34" spans="1:5" x14ac:dyDescent="0.2">
      <c r="A34" s="28" t="s">
        <v>271</v>
      </c>
      <c r="B34" s="29">
        <v>88</v>
      </c>
      <c r="C34" s="29">
        <v>142</v>
      </c>
      <c r="D34" s="29">
        <v>128</v>
      </c>
      <c r="E34" s="29">
        <v>270</v>
      </c>
    </row>
    <row r="35" spans="1:5" x14ac:dyDescent="0.2">
      <c r="A35" s="28" t="s">
        <v>272</v>
      </c>
      <c r="B35" s="29">
        <v>19</v>
      </c>
      <c r="C35" s="29">
        <v>20</v>
      </c>
      <c r="D35" s="29">
        <v>28</v>
      </c>
      <c r="E35" s="29">
        <v>48</v>
      </c>
    </row>
    <row r="36" spans="1:5" x14ac:dyDescent="0.2">
      <c r="A36" s="28" t="s">
        <v>273</v>
      </c>
      <c r="B36" s="29">
        <v>89</v>
      </c>
      <c r="C36" s="29">
        <v>127</v>
      </c>
      <c r="D36" s="29">
        <v>121</v>
      </c>
      <c r="E36" s="29">
        <v>248</v>
      </c>
    </row>
    <row r="37" spans="1:5" x14ac:dyDescent="0.2">
      <c r="A37" s="28" t="s">
        <v>274</v>
      </c>
      <c r="B37" s="29">
        <v>12</v>
      </c>
      <c r="C37" s="29">
        <v>14</v>
      </c>
      <c r="D37" s="29">
        <v>14</v>
      </c>
      <c r="E37" s="29">
        <v>28</v>
      </c>
    </row>
    <row r="38" spans="1:5" x14ac:dyDescent="0.2">
      <c r="A38" s="28" t="s">
        <v>275</v>
      </c>
      <c r="B38" s="29">
        <v>38</v>
      </c>
      <c r="C38" s="29">
        <v>66</v>
      </c>
      <c r="D38" s="29">
        <v>61</v>
      </c>
      <c r="E38" s="29">
        <v>127</v>
      </c>
    </row>
    <row r="39" spans="1:5" x14ac:dyDescent="0.2">
      <c r="A39" s="28" t="s">
        <v>276</v>
      </c>
      <c r="B39" s="29">
        <v>48</v>
      </c>
      <c r="C39" s="29">
        <v>66</v>
      </c>
      <c r="D39" s="29">
        <v>81</v>
      </c>
      <c r="E39" s="29">
        <v>147</v>
      </c>
    </row>
    <row r="40" spans="1:5" x14ac:dyDescent="0.2">
      <c r="A40" s="28" t="s">
        <v>277</v>
      </c>
      <c r="B40" s="29">
        <v>76</v>
      </c>
      <c r="C40" s="29">
        <v>104</v>
      </c>
      <c r="D40" s="29">
        <v>116</v>
      </c>
      <c r="E40" s="29">
        <v>220</v>
      </c>
    </row>
    <row r="41" spans="1:5" x14ac:dyDescent="0.2">
      <c r="A41" s="28" t="s">
        <v>278</v>
      </c>
      <c r="B41" s="29">
        <v>54</v>
      </c>
      <c r="C41" s="29">
        <v>82</v>
      </c>
      <c r="D41" s="29">
        <v>90</v>
      </c>
      <c r="E41" s="29">
        <v>172</v>
      </c>
    </row>
    <row r="42" spans="1:5" x14ac:dyDescent="0.2">
      <c r="A42" s="28" t="s">
        <v>279</v>
      </c>
      <c r="B42" s="29">
        <v>84</v>
      </c>
      <c r="C42" s="29">
        <v>127</v>
      </c>
      <c r="D42" s="29">
        <v>139</v>
      </c>
      <c r="E42" s="29">
        <v>266</v>
      </c>
    </row>
    <row r="43" spans="1:5" x14ac:dyDescent="0.2">
      <c r="A43" s="28" t="s">
        <v>280</v>
      </c>
      <c r="B43" s="29">
        <v>29</v>
      </c>
      <c r="C43" s="29">
        <v>46</v>
      </c>
      <c r="D43" s="29">
        <v>38</v>
      </c>
      <c r="E43" s="29">
        <v>84</v>
      </c>
    </row>
    <row r="44" spans="1:5" x14ac:dyDescent="0.2">
      <c r="A44" s="28" t="s">
        <v>281</v>
      </c>
      <c r="B44" s="29">
        <v>39</v>
      </c>
      <c r="C44" s="29">
        <v>63</v>
      </c>
      <c r="D44" s="29">
        <v>68</v>
      </c>
      <c r="E44" s="29">
        <v>131</v>
      </c>
    </row>
    <row r="45" spans="1:5" x14ac:dyDescent="0.2">
      <c r="A45" s="28" t="s">
        <v>263</v>
      </c>
      <c r="B45" s="29">
        <v>14</v>
      </c>
      <c r="C45" s="29">
        <v>14</v>
      </c>
      <c r="D45" s="29">
        <v>18</v>
      </c>
      <c r="E45" s="29">
        <v>32</v>
      </c>
    </row>
    <row r="46" spans="1:5" x14ac:dyDescent="0.2">
      <c r="A46" s="28" t="s">
        <v>282</v>
      </c>
      <c r="B46" s="29">
        <v>14</v>
      </c>
      <c r="C46" s="29">
        <v>16</v>
      </c>
      <c r="D46" s="29">
        <v>19</v>
      </c>
      <c r="E46" s="29">
        <v>35</v>
      </c>
    </row>
    <row r="47" spans="1:5" x14ac:dyDescent="0.2">
      <c r="A47" s="28" t="s">
        <v>283</v>
      </c>
      <c r="B47" s="29">
        <v>17</v>
      </c>
      <c r="C47" s="29">
        <v>16</v>
      </c>
      <c r="D47" s="29">
        <v>25</v>
      </c>
      <c r="E47" s="29">
        <v>41</v>
      </c>
    </row>
    <row r="48" spans="1:5" x14ac:dyDescent="0.2">
      <c r="A48" s="28" t="s">
        <v>284</v>
      </c>
      <c r="B48" s="29">
        <v>78</v>
      </c>
      <c r="C48" s="29">
        <v>14</v>
      </c>
      <c r="D48" s="29">
        <v>64</v>
      </c>
      <c r="E48" s="29">
        <v>78</v>
      </c>
    </row>
    <row r="49" spans="1:5" x14ac:dyDescent="0.2">
      <c r="A49" s="30" t="s">
        <v>285</v>
      </c>
      <c r="B49" s="31">
        <v>51</v>
      </c>
      <c r="C49" s="31">
        <v>73</v>
      </c>
      <c r="D49" s="31">
        <v>69</v>
      </c>
      <c r="E49" s="31">
        <v>142</v>
      </c>
    </row>
    <row r="50" spans="1:5" x14ac:dyDescent="0.2">
      <c r="A50" s="32" t="s">
        <v>286</v>
      </c>
      <c r="B50" s="33">
        <v>200</v>
      </c>
      <c r="C50" s="33">
        <v>245</v>
      </c>
      <c r="D50" s="33">
        <v>256</v>
      </c>
      <c r="E50" s="33">
        <v>501</v>
      </c>
    </row>
    <row r="51" spans="1:5" x14ac:dyDescent="0.2">
      <c r="A51" s="28" t="s">
        <v>287</v>
      </c>
      <c r="B51" s="29">
        <v>248</v>
      </c>
      <c r="C51" s="29">
        <v>307</v>
      </c>
      <c r="D51" s="29">
        <v>328</v>
      </c>
      <c r="E51" s="29">
        <v>635</v>
      </c>
    </row>
    <row r="52" spans="1:5" x14ac:dyDescent="0.2">
      <c r="A52" s="28" t="s">
        <v>288</v>
      </c>
      <c r="B52" s="29">
        <v>134</v>
      </c>
      <c r="C52" s="29">
        <v>145</v>
      </c>
      <c r="D52" s="29">
        <v>177</v>
      </c>
      <c r="E52" s="29">
        <v>322</v>
      </c>
    </row>
    <row r="53" spans="1:5" x14ac:dyDescent="0.2">
      <c r="A53" s="28" t="s">
        <v>289</v>
      </c>
      <c r="B53" s="29">
        <v>187</v>
      </c>
      <c r="C53" s="29">
        <v>243</v>
      </c>
      <c r="D53" s="29">
        <v>226</v>
      </c>
      <c r="E53" s="29">
        <v>469</v>
      </c>
    </row>
    <row r="54" spans="1:5" x14ac:dyDescent="0.2">
      <c r="A54" s="28" t="s">
        <v>290</v>
      </c>
      <c r="B54" s="29">
        <v>77</v>
      </c>
      <c r="C54" s="29">
        <v>106</v>
      </c>
      <c r="D54" s="29">
        <v>108</v>
      </c>
      <c r="E54" s="29">
        <v>214</v>
      </c>
    </row>
    <row r="55" spans="1:5" x14ac:dyDescent="0.2">
      <c r="A55" s="28" t="s">
        <v>291</v>
      </c>
      <c r="B55" s="29">
        <v>54</v>
      </c>
      <c r="C55" s="29">
        <v>95</v>
      </c>
      <c r="D55" s="29">
        <v>85</v>
      </c>
      <c r="E55" s="29">
        <v>180</v>
      </c>
    </row>
    <row r="56" spans="1:5" x14ac:dyDescent="0.2">
      <c r="A56" s="28" t="s">
        <v>292</v>
      </c>
      <c r="B56" s="29">
        <v>22</v>
      </c>
      <c r="C56" s="29">
        <v>34</v>
      </c>
      <c r="D56" s="29">
        <v>38</v>
      </c>
      <c r="E56" s="29">
        <v>72</v>
      </c>
    </row>
    <row r="57" spans="1:5" x14ac:dyDescent="0.2">
      <c r="A57" s="28" t="s">
        <v>293</v>
      </c>
      <c r="B57" s="29">
        <v>20</v>
      </c>
      <c r="C57" s="29">
        <v>29</v>
      </c>
      <c r="D57" s="29">
        <v>38</v>
      </c>
      <c r="E57" s="29">
        <v>67</v>
      </c>
    </row>
    <row r="58" spans="1:5" x14ac:dyDescent="0.2">
      <c r="A58" s="28" t="s">
        <v>294</v>
      </c>
      <c r="B58" s="29">
        <v>94</v>
      </c>
      <c r="C58" s="29">
        <v>93</v>
      </c>
      <c r="D58" s="29">
        <v>98</v>
      </c>
      <c r="E58" s="29">
        <v>191</v>
      </c>
    </row>
    <row r="59" spans="1:5" x14ac:dyDescent="0.2">
      <c r="A59" s="28" t="s">
        <v>295</v>
      </c>
      <c r="B59" s="29">
        <v>44</v>
      </c>
      <c r="C59" s="29">
        <v>64</v>
      </c>
      <c r="D59" s="29">
        <v>70</v>
      </c>
      <c r="E59" s="29">
        <v>134</v>
      </c>
    </row>
    <row r="60" spans="1:5" x14ac:dyDescent="0.2">
      <c r="A60" s="28" t="s">
        <v>296</v>
      </c>
      <c r="B60" s="29">
        <v>93</v>
      </c>
      <c r="C60" s="29">
        <v>134</v>
      </c>
      <c r="D60" s="29">
        <v>152</v>
      </c>
      <c r="E60" s="29">
        <v>286</v>
      </c>
    </row>
    <row r="61" spans="1:5" x14ac:dyDescent="0.2">
      <c r="A61" s="28" t="s">
        <v>297</v>
      </c>
      <c r="B61" s="29">
        <v>28</v>
      </c>
      <c r="C61" s="29">
        <v>46</v>
      </c>
      <c r="D61" s="29">
        <v>51</v>
      </c>
      <c r="E61" s="29">
        <v>97</v>
      </c>
    </row>
    <row r="62" spans="1:5" x14ac:dyDescent="0.2">
      <c r="A62" s="28" t="s">
        <v>298</v>
      </c>
      <c r="B62" s="29">
        <v>63</v>
      </c>
      <c r="C62" s="29">
        <v>81</v>
      </c>
      <c r="D62" s="29">
        <v>81</v>
      </c>
      <c r="E62" s="29">
        <v>162</v>
      </c>
    </row>
    <row r="63" spans="1:5" x14ac:dyDescent="0.2">
      <c r="A63" s="28" t="s">
        <v>299</v>
      </c>
      <c r="B63" s="29">
        <v>36</v>
      </c>
      <c r="C63" s="29">
        <v>50</v>
      </c>
      <c r="D63" s="29">
        <v>53</v>
      </c>
      <c r="E63" s="29">
        <v>103</v>
      </c>
    </row>
    <row r="64" spans="1:5" x14ac:dyDescent="0.2">
      <c r="A64" s="28" t="s">
        <v>300</v>
      </c>
      <c r="B64" s="29">
        <v>23</v>
      </c>
      <c r="C64" s="29">
        <v>42</v>
      </c>
      <c r="D64" s="29">
        <v>43</v>
      </c>
      <c r="E64" s="29">
        <v>85</v>
      </c>
    </row>
    <row r="65" spans="1:5" x14ac:dyDescent="0.2">
      <c r="A65" s="28" t="s">
        <v>301</v>
      </c>
      <c r="B65" s="29">
        <v>18</v>
      </c>
      <c r="C65" s="29">
        <v>20</v>
      </c>
      <c r="D65" s="29">
        <v>28</v>
      </c>
      <c r="E65" s="29">
        <v>48</v>
      </c>
    </row>
    <row r="66" spans="1:5" x14ac:dyDescent="0.2">
      <c r="A66" s="28" t="s">
        <v>302</v>
      </c>
      <c r="B66" s="29">
        <v>48</v>
      </c>
      <c r="C66" s="29">
        <v>69</v>
      </c>
      <c r="D66" s="29">
        <v>73</v>
      </c>
      <c r="E66" s="29">
        <v>142</v>
      </c>
    </row>
    <row r="67" spans="1:5" x14ac:dyDescent="0.2">
      <c r="A67" s="30" t="s">
        <v>303</v>
      </c>
      <c r="B67" s="31">
        <v>170</v>
      </c>
      <c r="C67" s="31">
        <v>238</v>
      </c>
      <c r="D67" s="31">
        <v>258</v>
      </c>
      <c r="E67" s="31">
        <v>496</v>
      </c>
    </row>
    <row r="68" spans="1:5" x14ac:dyDescent="0.2">
      <c r="A68" s="32" t="s">
        <v>262</v>
      </c>
      <c r="B68" s="33">
        <v>52</v>
      </c>
      <c r="C68" s="33">
        <v>63</v>
      </c>
      <c r="D68" s="33">
        <v>72</v>
      </c>
      <c r="E68" s="33">
        <v>135</v>
      </c>
    </row>
    <row r="69" spans="1:5" x14ac:dyDescent="0.2">
      <c r="A69" s="28" t="s">
        <v>304</v>
      </c>
      <c r="B69" s="29">
        <v>210</v>
      </c>
      <c r="C69" s="29">
        <v>248</v>
      </c>
      <c r="D69" s="29">
        <v>265</v>
      </c>
      <c r="E69" s="29">
        <v>513</v>
      </c>
    </row>
    <row r="70" spans="1:5" x14ac:dyDescent="0.2">
      <c r="A70" s="28" t="s">
        <v>305</v>
      </c>
      <c r="B70" s="29">
        <v>408</v>
      </c>
      <c r="C70" s="29">
        <v>489</v>
      </c>
      <c r="D70" s="29">
        <v>555</v>
      </c>
      <c r="E70" s="29">
        <v>1044</v>
      </c>
    </row>
    <row r="71" spans="1:5" x14ac:dyDescent="0.2">
      <c r="A71" s="28" t="s">
        <v>267</v>
      </c>
      <c r="B71" s="29">
        <v>117</v>
      </c>
      <c r="C71" s="29">
        <v>168</v>
      </c>
      <c r="D71" s="29">
        <v>157</v>
      </c>
      <c r="E71" s="29">
        <v>325</v>
      </c>
    </row>
    <row r="72" spans="1:5" x14ac:dyDescent="0.2">
      <c r="A72" s="28" t="s">
        <v>263</v>
      </c>
      <c r="B72" s="29">
        <v>92</v>
      </c>
      <c r="C72" s="29">
        <v>112</v>
      </c>
      <c r="D72" s="29">
        <v>131</v>
      </c>
      <c r="E72" s="29">
        <v>243</v>
      </c>
    </row>
    <row r="73" spans="1:5" x14ac:dyDescent="0.2">
      <c r="A73" s="28" t="s">
        <v>306</v>
      </c>
      <c r="B73" s="29">
        <v>107</v>
      </c>
      <c r="C73" s="29">
        <v>146</v>
      </c>
      <c r="D73" s="29">
        <v>159</v>
      </c>
      <c r="E73" s="29">
        <v>305</v>
      </c>
    </row>
    <row r="74" spans="1:5" x14ac:dyDescent="0.2">
      <c r="A74" s="28" t="s">
        <v>307</v>
      </c>
      <c r="B74" s="29">
        <v>99</v>
      </c>
      <c r="C74" s="29">
        <v>145</v>
      </c>
      <c r="D74" s="29">
        <v>150</v>
      </c>
      <c r="E74" s="29">
        <v>295</v>
      </c>
    </row>
    <row r="75" spans="1:5" x14ac:dyDescent="0.2">
      <c r="A75" s="28" t="s">
        <v>308</v>
      </c>
      <c r="B75" s="29">
        <v>30</v>
      </c>
      <c r="C75" s="29">
        <v>44</v>
      </c>
      <c r="D75" s="29">
        <v>36</v>
      </c>
      <c r="E75" s="29">
        <v>80</v>
      </c>
    </row>
    <row r="76" spans="1:5" x14ac:dyDescent="0.2">
      <c r="A76" s="28" t="s">
        <v>309</v>
      </c>
      <c r="B76" s="29">
        <v>61</v>
      </c>
      <c r="C76" s="29">
        <v>100</v>
      </c>
      <c r="D76" s="29">
        <v>100</v>
      </c>
      <c r="E76" s="29">
        <v>200</v>
      </c>
    </row>
    <row r="77" spans="1:5" x14ac:dyDescent="0.2">
      <c r="A77" s="28" t="s">
        <v>310</v>
      </c>
      <c r="B77" s="29">
        <v>25</v>
      </c>
      <c r="C77" s="29">
        <v>37</v>
      </c>
      <c r="D77" s="29">
        <v>38</v>
      </c>
      <c r="E77" s="29">
        <v>75</v>
      </c>
    </row>
    <row r="78" spans="1:5" x14ac:dyDescent="0.2">
      <c r="A78" s="28" t="s">
        <v>311</v>
      </c>
      <c r="B78" s="29">
        <v>19</v>
      </c>
      <c r="C78" s="29">
        <v>38</v>
      </c>
      <c r="D78" s="29">
        <v>31</v>
      </c>
      <c r="E78" s="29">
        <v>69</v>
      </c>
    </row>
    <row r="79" spans="1:5" x14ac:dyDescent="0.2">
      <c r="A79" s="28" t="s">
        <v>312</v>
      </c>
      <c r="B79" s="29">
        <v>27</v>
      </c>
      <c r="C79" s="29">
        <v>47</v>
      </c>
      <c r="D79" s="29">
        <v>40</v>
      </c>
      <c r="E79" s="29">
        <v>87</v>
      </c>
    </row>
    <row r="80" spans="1:5" x14ac:dyDescent="0.2">
      <c r="A80" s="28" t="s">
        <v>313</v>
      </c>
      <c r="B80" s="29">
        <v>12</v>
      </c>
      <c r="C80" s="29">
        <v>16</v>
      </c>
      <c r="D80" s="29">
        <v>13</v>
      </c>
      <c r="E80" s="29">
        <v>29</v>
      </c>
    </row>
    <row r="81" spans="1:5" x14ac:dyDescent="0.2">
      <c r="A81" s="28" t="s">
        <v>314</v>
      </c>
      <c r="B81" s="29">
        <v>46</v>
      </c>
      <c r="C81" s="29">
        <v>83</v>
      </c>
      <c r="D81" s="29">
        <v>75</v>
      </c>
      <c r="E81" s="29">
        <v>158</v>
      </c>
    </row>
    <row r="82" spans="1:5" x14ac:dyDescent="0.2">
      <c r="A82" s="28" t="s">
        <v>315</v>
      </c>
      <c r="B82" s="29">
        <v>12</v>
      </c>
      <c r="C82" s="29">
        <v>11</v>
      </c>
      <c r="D82" s="29">
        <v>13</v>
      </c>
      <c r="E82" s="29">
        <v>24</v>
      </c>
    </row>
    <row r="83" spans="1:5" x14ac:dyDescent="0.2">
      <c r="A83" s="28" t="s">
        <v>316</v>
      </c>
      <c r="B83" s="29">
        <v>15</v>
      </c>
      <c r="C83" s="29">
        <v>21</v>
      </c>
      <c r="D83" s="29">
        <v>20</v>
      </c>
      <c r="E83" s="29">
        <v>41</v>
      </c>
    </row>
    <row r="84" spans="1:5" x14ac:dyDescent="0.2">
      <c r="A84" s="28" t="s">
        <v>317</v>
      </c>
      <c r="B84" s="29">
        <v>118</v>
      </c>
      <c r="C84" s="29">
        <v>155</v>
      </c>
      <c r="D84" s="29">
        <v>130</v>
      </c>
      <c r="E84" s="29">
        <v>285</v>
      </c>
    </row>
    <row r="85" spans="1:5" x14ac:dyDescent="0.2">
      <c r="A85" s="28" t="s">
        <v>318</v>
      </c>
      <c r="B85" s="29">
        <v>38</v>
      </c>
      <c r="C85" s="29">
        <v>60</v>
      </c>
      <c r="D85" s="29">
        <v>58</v>
      </c>
      <c r="E85" s="29">
        <v>118</v>
      </c>
    </row>
    <row r="86" spans="1:5" x14ac:dyDescent="0.2">
      <c r="A86" s="30" t="s">
        <v>319</v>
      </c>
      <c r="B86" s="31">
        <v>29</v>
      </c>
      <c r="C86" s="31">
        <v>3</v>
      </c>
      <c r="D86" s="31">
        <v>26</v>
      </c>
      <c r="E86" s="31">
        <v>29</v>
      </c>
    </row>
    <row r="87" spans="1:5" x14ac:dyDescent="0.2">
      <c r="A87" s="32" t="s">
        <v>320</v>
      </c>
      <c r="B87" s="33">
        <v>142</v>
      </c>
      <c r="C87" s="33">
        <v>173</v>
      </c>
      <c r="D87" s="33">
        <v>200</v>
      </c>
      <c r="E87" s="33">
        <v>373</v>
      </c>
    </row>
    <row r="88" spans="1:5" x14ac:dyDescent="0.2">
      <c r="A88" s="28" t="s">
        <v>321</v>
      </c>
      <c r="B88" s="29">
        <v>386</v>
      </c>
      <c r="C88" s="29">
        <v>423</v>
      </c>
      <c r="D88" s="29">
        <v>486</v>
      </c>
      <c r="E88" s="29">
        <v>909</v>
      </c>
    </row>
    <row r="89" spans="1:5" x14ac:dyDescent="0.2">
      <c r="A89" s="28" t="s">
        <v>322</v>
      </c>
      <c r="B89" s="29">
        <v>207</v>
      </c>
      <c r="C89" s="29">
        <v>233</v>
      </c>
      <c r="D89" s="29">
        <v>247</v>
      </c>
      <c r="E89" s="29">
        <v>480</v>
      </c>
    </row>
    <row r="90" spans="1:5" x14ac:dyDescent="0.2">
      <c r="A90" s="28" t="s">
        <v>323</v>
      </c>
      <c r="B90" s="29">
        <v>216</v>
      </c>
      <c r="C90" s="29">
        <v>307</v>
      </c>
      <c r="D90" s="29">
        <v>332</v>
      </c>
      <c r="E90" s="29">
        <v>639</v>
      </c>
    </row>
    <row r="91" spans="1:5" x14ac:dyDescent="0.2">
      <c r="A91" s="28" t="s">
        <v>324</v>
      </c>
      <c r="B91" s="29">
        <v>35</v>
      </c>
      <c r="C91" s="29">
        <v>48</v>
      </c>
      <c r="D91" s="29">
        <v>48</v>
      </c>
      <c r="E91" s="29">
        <v>96</v>
      </c>
    </row>
    <row r="92" spans="1:5" x14ac:dyDescent="0.2">
      <c r="A92" s="28" t="s">
        <v>325</v>
      </c>
      <c r="B92" s="29">
        <v>42</v>
      </c>
      <c r="C92" s="29">
        <v>47</v>
      </c>
      <c r="D92" s="29">
        <v>63</v>
      </c>
      <c r="E92" s="29">
        <v>110</v>
      </c>
    </row>
    <row r="93" spans="1:5" x14ac:dyDescent="0.2">
      <c r="A93" s="28" t="s">
        <v>326</v>
      </c>
      <c r="B93" s="29">
        <v>66</v>
      </c>
      <c r="C93" s="29">
        <v>105</v>
      </c>
      <c r="D93" s="29">
        <v>115</v>
      </c>
      <c r="E93" s="29">
        <v>220</v>
      </c>
    </row>
    <row r="94" spans="1:5" x14ac:dyDescent="0.2">
      <c r="A94" s="28" t="s">
        <v>327</v>
      </c>
      <c r="B94" s="29">
        <v>38</v>
      </c>
      <c r="C94" s="29">
        <v>64</v>
      </c>
      <c r="D94" s="29">
        <v>62</v>
      </c>
      <c r="E94" s="29">
        <v>126</v>
      </c>
    </row>
    <row r="95" spans="1:5" x14ac:dyDescent="0.2">
      <c r="A95" s="28" t="s">
        <v>328</v>
      </c>
      <c r="B95" s="29">
        <v>39</v>
      </c>
      <c r="C95" s="29">
        <v>69</v>
      </c>
      <c r="D95" s="29">
        <v>59</v>
      </c>
      <c r="E95" s="29">
        <v>128</v>
      </c>
    </row>
    <row r="96" spans="1:5" x14ac:dyDescent="0.2">
      <c r="A96" s="28" t="s">
        <v>329</v>
      </c>
      <c r="B96" s="29">
        <v>70</v>
      </c>
      <c r="C96" s="29">
        <v>112</v>
      </c>
      <c r="D96" s="29">
        <v>120</v>
      </c>
      <c r="E96" s="29">
        <v>232</v>
      </c>
    </row>
    <row r="97" spans="1:5" x14ac:dyDescent="0.2">
      <c r="A97" s="28" t="s">
        <v>330</v>
      </c>
      <c r="B97" s="29">
        <v>32</v>
      </c>
      <c r="C97" s="29">
        <v>40</v>
      </c>
      <c r="D97" s="29">
        <v>44</v>
      </c>
      <c r="E97" s="29">
        <v>84</v>
      </c>
    </row>
    <row r="98" spans="1:5" x14ac:dyDescent="0.2">
      <c r="A98" s="30" t="s">
        <v>331</v>
      </c>
      <c r="B98" s="31">
        <v>20</v>
      </c>
      <c r="C98" s="31">
        <v>37</v>
      </c>
      <c r="D98" s="31">
        <v>29</v>
      </c>
      <c r="E98" s="31">
        <v>66</v>
      </c>
    </row>
    <row r="99" spans="1:5" x14ac:dyDescent="0.2">
      <c r="A99" s="32" t="s">
        <v>332</v>
      </c>
      <c r="B99" s="33">
        <v>119</v>
      </c>
      <c r="C99" s="33">
        <v>160</v>
      </c>
      <c r="D99" s="33">
        <v>180</v>
      </c>
      <c r="E99" s="33">
        <v>340</v>
      </c>
    </row>
    <row r="100" spans="1:5" x14ac:dyDescent="0.2">
      <c r="A100" s="28" t="s">
        <v>333</v>
      </c>
      <c r="B100" s="29">
        <v>122</v>
      </c>
      <c r="C100" s="29">
        <v>168</v>
      </c>
      <c r="D100" s="29">
        <v>168</v>
      </c>
      <c r="E100" s="29">
        <v>336</v>
      </c>
    </row>
    <row r="101" spans="1:5" x14ac:dyDescent="0.2">
      <c r="A101" s="28" t="s">
        <v>334</v>
      </c>
      <c r="B101" s="29">
        <v>123</v>
      </c>
      <c r="C101" s="29">
        <v>169</v>
      </c>
      <c r="D101" s="29">
        <v>174</v>
      </c>
      <c r="E101" s="29">
        <v>343</v>
      </c>
    </row>
    <row r="102" spans="1:5" x14ac:dyDescent="0.2">
      <c r="A102" s="28" t="s">
        <v>335</v>
      </c>
      <c r="B102" s="29">
        <v>81</v>
      </c>
      <c r="C102" s="29">
        <v>117</v>
      </c>
      <c r="D102" s="29">
        <v>126</v>
      </c>
      <c r="E102" s="29">
        <v>243</v>
      </c>
    </row>
    <row r="103" spans="1:5" x14ac:dyDescent="0.2">
      <c r="A103" s="28" t="s">
        <v>336</v>
      </c>
      <c r="B103" s="29">
        <v>47</v>
      </c>
      <c r="C103" s="29">
        <v>64</v>
      </c>
      <c r="D103" s="29">
        <v>75</v>
      </c>
      <c r="E103" s="29">
        <v>139</v>
      </c>
    </row>
    <row r="104" spans="1:5" x14ac:dyDescent="0.2">
      <c r="A104" s="28" t="s">
        <v>337</v>
      </c>
      <c r="B104" s="29">
        <v>22</v>
      </c>
      <c r="C104" s="29">
        <v>27</v>
      </c>
      <c r="D104" s="29">
        <v>30</v>
      </c>
      <c r="E104" s="29">
        <v>57</v>
      </c>
    </row>
    <row r="105" spans="1:5" x14ac:dyDescent="0.2">
      <c r="A105" s="28" t="s">
        <v>338</v>
      </c>
      <c r="B105" s="29">
        <v>86</v>
      </c>
      <c r="C105" s="29">
        <v>129</v>
      </c>
      <c r="D105" s="29">
        <v>120</v>
      </c>
      <c r="E105" s="29">
        <v>249</v>
      </c>
    </row>
    <row r="106" spans="1:5" x14ac:dyDescent="0.2">
      <c r="A106" s="28" t="s">
        <v>339</v>
      </c>
      <c r="B106" s="29">
        <v>18</v>
      </c>
      <c r="C106" s="29">
        <v>25</v>
      </c>
      <c r="D106" s="29">
        <v>28</v>
      </c>
      <c r="E106" s="29">
        <v>53</v>
      </c>
    </row>
    <row r="107" spans="1:5" x14ac:dyDescent="0.2">
      <c r="A107" s="28" t="s">
        <v>340</v>
      </c>
      <c r="B107" s="29">
        <v>66</v>
      </c>
      <c r="C107" s="29">
        <v>104</v>
      </c>
      <c r="D107" s="29">
        <v>116</v>
      </c>
      <c r="E107" s="29">
        <v>220</v>
      </c>
    </row>
    <row r="108" spans="1:5" x14ac:dyDescent="0.2">
      <c r="A108" s="28" t="s">
        <v>341</v>
      </c>
      <c r="B108" s="29">
        <v>17</v>
      </c>
      <c r="C108" s="29">
        <v>31</v>
      </c>
      <c r="D108" s="29">
        <v>25</v>
      </c>
      <c r="E108" s="29">
        <v>56</v>
      </c>
    </row>
    <row r="109" spans="1:5" x14ac:dyDescent="0.2">
      <c r="A109" s="28" t="s">
        <v>342</v>
      </c>
      <c r="B109" s="29">
        <v>20</v>
      </c>
      <c r="C109" s="29">
        <v>39</v>
      </c>
      <c r="D109" s="29">
        <v>43</v>
      </c>
      <c r="E109" s="29">
        <v>82</v>
      </c>
    </row>
    <row r="110" spans="1:5" x14ac:dyDescent="0.2">
      <c r="A110" s="28" t="s">
        <v>343</v>
      </c>
      <c r="B110" s="29">
        <v>29</v>
      </c>
      <c r="C110" s="29">
        <v>45</v>
      </c>
      <c r="D110" s="29">
        <v>40</v>
      </c>
      <c r="E110" s="29">
        <v>85</v>
      </c>
    </row>
    <row r="111" spans="1:5" x14ac:dyDescent="0.2">
      <c r="A111" s="28" t="s">
        <v>344</v>
      </c>
      <c r="B111" s="29">
        <v>20</v>
      </c>
      <c r="C111" s="29">
        <v>34</v>
      </c>
      <c r="D111" s="29">
        <v>28</v>
      </c>
      <c r="E111" s="29">
        <v>62</v>
      </c>
    </row>
    <row r="112" spans="1:5" x14ac:dyDescent="0.2">
      <c r="A112" s="28" t="s">
        <v>345</v>
      </c>
      <c r="B112" s="29">
        <v>15</v>
      </c>
      <c r="C112" s="29">
        <v>16</v>
      </c>
      <c r="D112" s="29">
        <v>20</v>
      </c>
      <c r="E112" s="29">
        <v>36</v>
      </c>
    </row>
    <row r="113" spans="1:5" x14ac:dyDescent="0.2">
      <c r="A113" s="28" t="s">
        <v>346</v>
      </c>
      <c r="B113" s="29">
        <v>22</v>
      </c>
      <c r="C113" s="29">
        <v>38</v>
      </c>
      <c r="D113" s="29">
        <v>39</v>
      </c>
      <c r="E113" s="29">
        <v>77</v>
      </c>
    </row>
    <row r="114" spans="1:5" x14ac:dyDescent="0.2">
      <c r="A114" s="28" t="s">
        <v>347</v>
      </c>
      <c r="B114" s="29">
        <v>63</v>
      </c>
      <c r="C114" s="29">
        <v>107</v>
      </c>
      <c r="D114" s="29">
        <v>111</v>
      </c>
      <c r="E114" s="29">
        <v>218</v>
      </c>
    </row>
    <row r="115" spans="1:5" x14ac:dyDescent="0.2">
      <c r="A115" s="28" t="s">
        <v>348</v>
      </c>
      <c r="B115" s="29">
        <v>69</v>
      </c>
      <c r="C115" s="29">
        <v>88</v>
      </c>
      <c r="D115" s="29">
        <v>114</v>
      </c>
      <c r="E115" s="29">
        <v>202</v>
      </c>
    </row>
    <row r="116" spans="1:5" x14ac:dyDescent="0.2">
      <c r="A116" s="28" t="s">
        <v>349</v>
      </c>
      <c r="B116" s="29">
        <v>11</v>
      </c>
      <c r="C116" s="29">
        <v>25</v>
      </c>
      <c r="D116" s="29">
        <v>16</v>
      </c>
      <c r="E116" s="29">
        <v>41</v>
      </c>
    </row>
    <row r="117" spans="1:5" x14ac:dyDescent="0.2">
      <c r="A117" s="28" t="s">
        <v>350</v>
      </c>
      <c r="B117" s="29">
        <v>7</v>
      </c>
      <c r="C117" s="29">
        <v>14</v>
      </c>
      <c r="D117" s="29">
        <v>12</v>
      </c>
      <c r="E117" s="29">
        <v>26</v>
      </c>
    </row>
    <row r="118" spans="1:5" x14ac:dyDescent="0.2">
      <c r="A118" s="28" t="s">
        <v>351</v>
      </c>
      <c r="B118" s="29">
        <v>17</v>
      </c>
      <c r="C118" s="29">
        <v>26</v>
      </c>
      <c r="D118" s="29">
        <v>28</v>
      </c>
      <c r="E118" s="29">
        <v>54</v>
      </c>
    </row>
    <row r="119" spans="1:5" x14ac:dyDescent="0.2">
      <c r="A119" s="28" t="s">
        <v>352</v>
      </c>
      <c r="B119" s="29">
        <v>17</v>
      </c>
      <c r="C119" s="29">
        <v>32</v>
      </c>
      <c r="D119" s="29">
        <v>34</v>
      </c>
      <c r="E119" s="29">
        <v>66</v>
      </c>
    </row>
    <row r="120" spans="1:5" x14ac:dyDescent="0.2">
      <c r="A120" s="30" t="s">
        <v>353</v>
      </c>
      <c r="B120" s="31">
        <v>80</v>
      </c>
      <c r="C120" s="31">
        <v>16</v>
      </c>
      <c r="D120" s="31">
        <v>64</v>
      </c>
      <c r="E120" s="31">
        <v>80</v>
      </c>
    </row>
    <row r="121" spans="1:5" x14ac:dyDescent="0.2">
      <c r="A121" s="34" t="s">
        <v>354</v>
      </c>
      <c r="B121" s="35">
        <f>SUM(B3:B120)</f>
        <v>6969</v>
      </c>
      <c r="C121" s="35">
        <f>SUM(C3:C120)</f>
        <v>9142</v>
      </c>
      <c r="D121" s="35">
        <f>SUM(D3:D120)</f>
        <v>9708</v>
      </c>
      <c r="E121" s="35">
        <f>SUM(E3:E120)</f>
        <v>18850</v>
      </c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zoomScaleNormal="100" workbookViewId="0">
      <pane ySplit="3" topLeftCell="A10" activePane="bottomLeft" state="frozen"/>
      <selection pane="bottomLeft" activeCell="E13" sqref="E13"/>
    </sheetView>
  </sheetViews>
  <sheetFormatPr defaultColWidth="9" defaultRowHeight="8.4" x14ac:dyDescent="0.2"/>
  <cols>
    <col min="1" max="1" width="2.6640625" style="1" customWidth="1"/>
    <col min="2" max="2" width="7.77734375" style="1" customWidth="1"/>
    <col min="3" max="6" width="6" style="1" customWidth="1"/>
    <col min="7" max="10" width="4.44140625" style="1" customWidth="1"/>
    <col min="11" max="11" width="1.44140625" style="1" customWidth="1"/>
    <col min="12" max="12" width="2.6640625" style="1" customWidth="1"/>
    <col min="13" max="13" width="7.77734375" style="1" customWidth="1"/>
    <col min="14" max="17" width="6" style="1" customWidth="1"/>
    <col min="18" max="21" width="4.44140625" style="1" customWidth="1"/>
    <col min="22" max="16384" width="9" style="1"/>
  </cols>
  <sheetData>
    <row r="1" spans="1:21" ht="64.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6" t="s">
        <v>356</v>
      </c>
      <c r="L1" s="16"/>
      <c r="M1" s="15"/>
      <c r="N1" s="15"/>
      <c r="O1" s="15"/>
      <c r="P1" s="15"/>
      <c r="Q1" s="15"/>
      <c r="R1" s="15"/>
      <c r="S1" s="15"/>
      <c r="T1" s="15"/>
      <c r="U1" s="15"/>
    </row>
    <row r="2" spans="1:21" s="2" customFormat="1" ht="15" customHeight="1" x14ac:dyDescent="0.2">
      <c r="A2" s="38" t="s">
        <v>357</v>
      </c>
      <c r="B2" s="38"/>
      <c r="C2" s="39" t="s">
        <v>103</v>
      </c>
      <c r="D2" s="41"/>
      <c r="E2" s="41"/>
      <c r="F2" s="42"/>
      <c r="G2" s="38" t="s">
        <v>102</v>
      </c>
      <c r="H2" s="38"/>
      <c r="I2" s="38"/>
      <c r="J2" s="38"/>
      <c r="L2" s="38" t="s">
        <v>357</v>
      </c>
      <c r="M2" s="38"/>
      <c r="N2" s="39" t="s">
        <v>103</v>
      </c>
      <c r="O2" s="41"/>
      <c r="P2" s="41"/>
      <c r="Q2" s="42"/>
      <c r="R2" s="38" t="s">
        <v>102</v>
      </c>
      <c r="S2" s="38"/>
      <c r="T2" s="38"/>
      <c r="U2" s="38"/>
    </row>
    <row r="3" spans="1:21" s="2" customFormat="1" ht="15" customHeight="1" x14ac:dyDescent="0.2">
      <c r="A3" s="38"/>
      <c r="B3" s="38"/>
      <c r="C3" s="37" t="s">
        <v>101</v>
      </c>
      <c r="D3" s="37" t="s">
        <v>1</v>
      </c>
      <c r="E3" s="37" t="s">
        <v>2</v>
      </c>
      <c r="F3" s="37" t="s">
        <v>3</v>
      </c>
      <c r="G3" s="37" t="s">
        <v>4</v>
      </c>
      <c r="H3" s="37" t="s">
        <v>1</v>
      </c>
      <c r="I3" s="37" t="s">
        <v>2</v>
      </c>
      <c r="J3" s="37" t="s">
        <v>3</v>
      </c>
      <c r="L3" s="38"/>
      <c r="M3" s="38"/>
      <c r="N3" s="37" t="s">
        <v>101</v>
      </c>
      <c r="O3" s="37" t="s">
        <v>1</v>
      </c>
      <c r="P3" s="37" t="s">
        <v>2</v>
      </c>
      <c r="Q3" s="37" t="s">
        <v>3</v>
      </c>
      <c r="R3" s="37" t="s">
        <v>4</v>
      </c>
      <c r="S3" s="37" t="s">
        <v>1</v>
      </c>
      <c r="T3" s="37" t="s">
        <v>2</v>
      </c>
      <c r="U3" s="37" t="s">
        <v>3</v>
      </c>
    </row>
    <row r="4" spans="1:21" s="2" customFormat="1" ht="15" customHeight="1" x14ac:dyDescent="0.2">
      <c r="A4" s="3" t="s">
        <v>54</v>
      </c>
      <c r="B4" s="4" t="s">
        <v>105</v>
      </c>
      <c r="C4" s="5">
        <f>VLOOKUP(VALUE(2&amp;$A4),[1]人口世帯集計表!$B$2:$R$119,7,FALSE)+VLOOKUP(VALUE(2&amp;$A4),[1]人口世帯集計表!$B$2:$R$119,9,FALSE)</f>
        <v>200</v>
      </c>
      <c r="D4" s="5">
        <f>VLOOKUP(VALUE(2&amp;$A4),[1]人口世帯集計表!$B$2:$R$119,11,FALSE)</f>
        <v>245</v>
      </c>
      <c r="E4" s="5">
        <f>VLOOKUP(VALUE(2&amp;$A4),[1]人口世帯集計表!$B$2:$R$119,14,FALSE)</f>
        <v>256</v>
      </c>
      <c r="F4" s="5">
        <f>+D4+E4</f>
        <v>501</v>
      </c>
      <c r="G4" s="5">
        <f>VLOOKUP(VALUE(2&amp;$A4),[1]人口世帯集計表!$B$2:$R$119,8,FALSE)</f>
        <v>2</v>
      </c>
      <c r="H4" s="5">
        <f>VLOOKUP(VALUE(2&amp;$A4),[1]人口世帯集計表!$B$2:$R$118,12,FALSE)</f>
        <v>2</v>
      </c>
      <c r="I4" s="5">
        <f>VLOOKUP(VALUE(2&amp;$A4),[1]人口世帯集計表!$B$2:$R$118,15,FALSE)</f>
        <v>1</v>
      </c>
      <c r="J4" s="5">
        <f>+H4+I4</f>
        <v>3</v>
      </c>
      <c r="L4" s="3" t="s">
        <v>94</v>
      </c>
      <c r="M4" s="4" t="s">
        <v>166</v>
      </c>
      <c r="N4" s="5">
        <f>VLOOKUP(VALUE(2&amp;$L4),[1]人口世帯集計表!$B$2:$R$119,7,FALSE)+VLOOKUP(VALUE(2&amp;$L4),[1]人口世帯集計表!$B$2:$R$119,9,FALSE)</f>
        <v>142</v>
      </c>
      <c r="O4" s="5">
        <f>VLOOKUP(VALUE(2&amp;$L4),[1]人口世帯集計表!$B$2:$R$119,11,FALSE)</f>
        <v>173</v>
      </c>
      <c r="P4" s="5">
        <f>VLOOKUP(VALUE(2&amp;$L4),[1]人口世帯集計表!$B$2:$R$119,14,FALSE)</f>
        <v>200</v>
      </c>
      <c r="Q4" s="5">
        <f>+O4+P4</f>
        <v>373</v>
      </c>
      <c r="R4" s="5">
        <f>VLOOKUP(VALUE(2&amp;$L4),[1]人口世帯集計表!$B$2:$R$119,8,FALSE)</f>
        <v>2</v>
      </c>
      <c r="S4" s="5">
        <f>VLOOKUP(VALUE(2&amp;$L4),[1]人口世帯集計表!$B$2:$R$119,12,FALSE)</f>
        <v>2</v>
      </c>
      <c r="T4" s="5">
        <f>VLOOKUP(VALUE(2&amp;$L4),[1]人口世帯集計表!$B$2:$R$119,15,FALSE)</f>
        <v>0</v>
      </c>
      <c r="U4" s="5">
        <f>+S4+T4</f>
        <v>2</v>
      </c>
    </row>
    <row r="5" spans="1:21" s="2" customFormat="1" ht="15" customHeight="1" x14ac:dyDescent="0.2">
      <c r="A5" s="3" t="s">
        <v>106</v>
      </c>
      <c r="B5" s="4" t="s">
        <v>107</v>
      </c>
      <c r="C5" s="5">
        <f>VLOOKUP(VALUE(2&amp;$A5),[1]人口世帯集計表!$B$2:$R$119,7,FALSE)+VLOOKUP(VALUE(2&amp;$A5),[1]人口世帯集計表!$B$2:$R$119,9,FALSE)</f>
        <v>248</v>
      </c>
      <c r="D5" s="5">
        <f>VLOOKUP(VALUE(2&amp;$A5),[1]人口世帯集計表!$B$2:$R$119,11,FALSE)</f>
        <v>307</v>
      </c>
      <c r="E5" s="5">
        <f>VLOOKUP(VALUE(2&amp;$A5),[1]人口世帯集計表!$B$2:$R$119,14,FALSE)</f>
        <v>328</v>
      </c>
      <c r="F5" s="5">
        <f t="shared" ref="F5:F21" si="0">+D5+E5</f>
        <v>635</v>
      </c>
      <c r="G5" s="5">
        <f>VLOOKUP(VALUE(2&amp;$A5),[1]人口世帯集計表!$B$2:$R$119,8,FALSE)</f>
        <v>6</v>
      </c>
      <c r="H5" s="5">
        <f>VLOOKUP(VALUE(2&amp;$A5),[1]人口世帯集計表!$B$2:$R$118,12,FALSE)</f>
        <v>5</v>
      </c>
      <c r="I5" s="5">
        <f>VLOOKUP(VALUE(2&amp;$A5),[1]人口世帯集計表!$B$2:$R$118,15,FALSE)</f>
        <v>2</v>
      </c>
      <c r="J5" s="5">
        <f t="shared" ref="J5:J21" si="1">+H5+I5</f>
        <v>7</v>
      </c>
      <c r="L5" s="3" t="s">
        <v>167</v>
      </c>
      <c r="M5" s="4" t="s">
        <v>168</v>
      </c>
      <c r="N5" s="5">
        <f>VLOOKUP(VALUE(2&amp;$L5),[1]人口世帯集計表!$B$2:$R$119,7,FALSE)+VLOOKUP(VALUE(2&amp;$L5),[1]人口世帯集計表!$B$2:$R$119,9,FALSE)</f>
        <v>386</v>
      </c>
      <c r="O5" s="5">
        <f>VLOOKUP(VALUE(2&amp;$L5),[1]人口世帯集計表!$B$2:$R$119,11,FALSE)</f>
        <v>423</v>
      </c>
      <c r="P5" s="5">
        <f>VLOOKUP(VALUE(2&amp;$L5),[1]人口世帯集計表!$B$2:$R$119,14,FALSE)</f>
        <v>486</v>
      </c>
      <c r="Q5" s="5">
        <f t="shared" ref="Q5:Q15" si="2">+O5+P5</f>
        <v>909</v>
      </c>
      <c r="R5" s="5">
        <f>VLOOKUP(VALUE(2&amp;$L5),[1]人口世帯集計表!$B$2:$R$119,8,FALSE)</f>
        <v>14</v>
      </c>
      <c r="S5" s="5">
        <f>VLOOKUP(VALUE(2&amp;$L5),[1]人口世帯集計表!$B$2:$R$119,12,FALSE)</f>
        <v>0</v>
      </c>
      <c r="T5" s="5">
        <f>VLOOKUP(VALUE(2&amp;$L5),[1]人口世帯集計表!$B$2:$R$119,15,FALSE)</f>
        <v>14</v>
      </c>
      <c r="U5" s="5">
        <f t="shared" ref="U5:U15" si="3">+S5+T5</f>
        <v>14</v>
      </c>
    </row>
    <row r="6" spans="1:21" s="2" customFormat="1" ht="15" customHeight="1" x14ac:dyDescent="0.2">
      <c r="A6" s="3" t="s">
        <v>56</v>
      </c>
      <c r="B6" s="4" t="s">
        <v>108</v>
      </c>
      <c r="C6" s="5">
        <f>VLOOKUP(VALUE(2&amp;$A6),[1]人口世帯集計表!$B$2:$R$119,7,FALSE)+VLOOKUP(VALUE(2&amp;$A6),[1]人口世帯集計表!$B$2:$R$119,9,FALSE)</f>
        <v>134</v>
      </c>
      <c r="D6" s="5">
        <f>VLOOKUP(VALUE(2&amp;$A6),[1]人口世帯集計表!$B$2:$R$119,11,FALSE)</f>
        <v>145</v>
      </c>
      <c r="E6" s="5">
        <f>VLOOKUP(VALUE(2&amp;$A6),[1]人口世帯集計表!$B$2:$R$119,14,FALSE)</f>
        <v>177</v>
      </c>
      <c r="F6" s="5">
        <f t="shared" si="0"/>
        <v>322</v>
      </c>
      <c r="G6" s="5">
        <f>VLOOKUP(VALUE(2&amp;$A6),[1]人口世帯集計表!$B$2:$R$119,8,FALSE)</f>
        <v>1</v>
      </c>
      <c r="H6" s="5">
        <f>VLOOKUP(VALUE(2&amp;$A6),[1]人口世帯集計表!$B$2:$R$118,12,FALSE)</f>
        <v>0</v>
      </c>
      <c r="I6" s="5">
        <f>VLOOKUP(VALUE(2&amp;$A6),[1]人口世帯集計表!$B$2:$R$118,15,FALSE)</f>
        <v>1</v>
      </c>
      <c r="J6" s="5">
        <f t="shared" si="1"/>
        <v>1</v>
      </c>
      <c r="L6" s="3" t="s">
        <v>169</v>
      </c>
      <c r="M6" s="4" t="s">
        <v>170</v>
      </c>
      <c r="N6" s="5">
        <f>VLOOKUP(VALUE(2&amp;$L6),[1]人口世帯集計表!$B$2:$R$119,7,FALSE)+VLOOKUP(VALUE(2&amp;$L6),[1]人口世帯集計表!$B$2:$R$119,9,FALSE)</f>
        <v>207</v>
      </c>
      <c r="O6" s="5">
        <f>VLOOKUP(VALUE(2&amp;$L6),[1]人口世帯集計表!$B$2:$R$119,11,FALSE)</f>
        <v>233</v>
      </c>
      <c r="P6" s="5">
        <f>VLOOKUP(VALUE(2&amp;$L6),[1]人口世帯集計表!$B$2:$R$119,14,FALSE)</f>
        <v>247</v>
      </c>
      <c r="Q6" s="5">
        <f t="shared" si="2"/>
        <v>480</v>
      </c>
      <c r="R6" s="5">
        <f>VLOOKUP(VALUE(2&amp;$L6),[1]人口世帯集計表!$B$2:$R$119,8,FALSE)</f>
        <v>1</v>
      </c>
      <c r="S6" s="5">
        <f>VLOOKUP(VALUE(2&amp;$L6),[1]人口世帯集計表!$B$2:$R$119,12,FALSE)</f>
        <v>5</v>
      </c>
      <c r="T6" s="5">
        <f>VLOOKUP(VALUE(2&amp;$L6),[1]人口世帯集計表!$B$2:$R$119,15,FALSE)</f>
        <v>4</v>
      </c>
      <c r="U6" s="5">
        <f t="shared" si="3"/>
        <v>9</v>
      </c>
    </row>
    <row r="7" spans="1:21" s="2" customFormat="1" ht="15" customHeight="1" x14ac:dyDescent="0.2">
      <c r="A7" s="3" t="s">
        <v>57</v>
      </c>
      <c r="B7" s="4" t="s">
        <v>109</v>
      </c>
      <c r="C7" s="5">
        <f>VLOOKUP(VALUE(2&amp;$A7),[1]人口世帯集計表!$B$2:$R$119,7,FALSE)+VLOOKUP(VALUE(2&amp;$A7),[1]人口世帯集計表!$B$2:$R$119,9,FALSE)</f>
        <v>187</v>
      </c>
      <c r="D7" s="5">
        <f>VLOOKUP(VALUE(2&amp;$A7),[1]人口世帯集計表!$B$2:$R$119,11,FALSE)</f>
        <v>243</v>
      </c>
      <c r="E7" s="5">
        <f>VLOOKUP(VALUE(2&amp;$A7),[1]人口世帯集計表!$B$2:$R$119,14,FALSE)</f>
        <v>226</v>
      </c>
      <c r="F7" s="5">
        <f t="shared" si="0"/>
        <v>469</v>
      </c>
      <c r="G7" s="5">
        <f>VLOOKUP(VALUE(2&amp;$A7),[1]人口世帯集計表!$B$2:$R$119,8,FALSE)</f>
        <v>0</v>
      </c>
      <c r="H7" s="5">
        <f>VLOOKUP(VALUE(2&amp;$A7),[1]人口世帯集計表!$B$2:$R$118,12,FALSE)</f>
        <v>0</v>
      </c>
      <c r="I7" s="5">
        <f>VLOOKUP(VALUE(2&amp;$A7),[1]人口世帯集計表!$B$2:$R$118,15,FALSE)</f>
        <v>0</v>
      </c>
      <c r="J7" s="5">
        <f t="shared" si="1"/>
        <v>0</v>
      </c>
      <c r="L7" s="3" t="s">
        <v>171</v>
      </c>
      <c r="M7" s="4" t="s">
        <v>172</v>
      </c>
      <c r="N7" s="5">
        <f>VLOOKUP(VALUE(2&amp;$L7),[1]人口世帯集計表!$B$2:$R$119,7,FALSE)+VLOOKUP(VALUE(2&amp;$L7),[1]人口世帯集計表!$B$2:$R$119,9,FALSE)</f>
        <v>216</v>
      </c>
      <c r="O7" s="5">
        <f>VLOOKUP(VALUE(2&amp;$L7),[1]人口世帯集計表!$B$2:$R$119,11,FALSE)</f>
        <v>307</v>
      </c>
      <c r="P7" s="5">
        <f>VLOOKUP(VALUE(2&amp;$L7),[1]人口世帯集計表!$B$2:$R$119,14,FALSE)</f>
        <v>332</v>
      </c>
      <c r="Q7" s="5">
        <f t="shared" si="2"/>
        <v>639</v>
      </c>
      <c r="R7" s="5">
        <f>VLOOKUP(VALUE(2&amp;$L7),[1]人口世帯集計表!$B$2:$R$119,8,FALSE)</f>
        <v>8</v>
      </c>
      <c r="S7" s="5">
        <f>VLOOKUP(VALUE(2&amp;$L7),[1]人口世帯集計表!$B$2:$R$119,12,FALSE)</f>
        <v>0</v>
      </c>
      <c r="T7" s="5">
        <f>VLOOKUP(VALUE(2&amp;$L7),[1]人口世帯集計表!$B$2:$R$119,15,FALSE)</f>
        <v>8</v>
      </c>
      <c r="U7" s="5">
        <f t="shared" si="3"/>
        <v>8</v>
      </c>
    </row>
    <row r="8" spans="1:21" s="2" customFormat="1" ht="15" customHeight="1" x14ac:dyDescent="0.2">
      <c r="A8" s="3" t="s">
        <v>58</v>
      </c>
      <c r="B8" s="4" t="s">
        <v>110</v>
      </c>
      <c r="C8" s="5">
        <f>VLOOKUP(VALUE(2&amp;$A8),[1]人口世帯集計表!$B$2:$R$119,7,FALSE)+VLOOKUP(VALUE(2&amp;$A8),[1]人口世帯集計表!$B$2:$R$119,9,FALSE)</f>
        <v>77</v>
      </c>
      <c r="D8" s="5">
        <f>VLOOKUP(VALUE(2&amp;$A8),[1]人口世帯集計表!$B$2:$R$119,11,FALSE)</f>
        <v>106</v>
      </c>
      <c r="E8" s="5">
        <f>VLOOKUP(VALUE(2&amp;$A8),[1]人口世帯集計表!$B$2:$R$119,14,FALSE)</f>
        <v>108</v>
      </c>
      <c r="F8" s="5">
        <f t="shared" si="0"/>
        <v>214</v>
      </c>
      <c r="G8" s="5">
        <f>VLOOKUP(VALUE(2&amp;$A8),[1]人口世帯集計表!$B$2:$R$119,8,FALSE)</f>
        <v>2</v>
      </c>
      <c r="H8" s="5">
        <f>VLOOKUP(VALUE(2&amp;$A8),[1]人口世帯集計表!$B$2:$R$118,12,FALSE)</f>
        <v>0</v>
      </c>
      <c r="I8" s="5">
        <f>VLOOKUP(VALUE(2&amp;$A8),[1]人口世帯集計表!$B$2:$R$118,15,FALSE)</f>
        <v>2</v>
      </c>
      <c r="J8" s="5">
        <f t="shared" si="1"/>
        <v>2</v>
      </c>
      <c r="L8" s="3" t="s">
        <v>173</v>
      </c>
      <c r="M8" s="4" t="s">
        <v>174</v>
      </c>
      <c r="N8" s="5">
        <f>VLOOKUP(VALUE(2&amp;$L8),[1]人口世帯集計表!$B$2:$R$119,7,FALSE)+VLOOKUP(VALUE(2&amp;$L8),[1]人口世帯集計表!$B$2:$R$119,9,FALSE)</f>
        <v>35</v>
      </c>
      <c r="O8" s="5">
        <f>VLOOKUP(VALUE(2&amp;$L8),[1]人口世帯集計表!$B$2:$R$119,11,FALSE)</f>
        <v>48</v>
      </c>
      <c r="P8" s="5">
        <f>VLOOKUP(VALUE(2&amp;$L8),[1]人口世帯集計表!$B$2:$R$119,14,FALSE)</f>
        <v>48</v>
      </c>
      <c r="Q8" s="5">
        <f t="shared" si="2"/>
        <v>96</v>
      </c>
      <c r="R8" s="5">
        <f>VLOOKUP(VALUE(2&amp;$L8),[1]人口世帯集計表!$B$2:$R$119,8,FALSE)</f>
        <v>0</v>
      </c>
      <c r="S8" s="5">
        <f>VLOOKUP(VALUE(2&amp;$L8),[1]人口世帯集計表!$B$2:$R$119,12,FALSE)</f>
        <v>0</v>
      </c>
      <c r="T8" s="5">
        <f>VLOOKUP(VALUE(2&amp;$L8),[1]人口世帯集計表!$B$2:$R$119,15,FALSE)</f>
        <v>0</v>
      </c>
      <c r="U8" s="5">
        <f t="shared" si="3"/>
        <v>0</v>
      </c>
    </row>
    <row r="9" spans="1:21" s="2" customFormat="1" ht="15" customHeight="1" x14ac:dyDescent="0.2">
      <c r="A9" s="3" t="s">
        <v>59</v>
      </c>
      <c r="B9" s="4" t="s">
        <v>111</v>
      </c>
      <c r="C9" s="5">
        <f>VLOOKUP(VALUE(2&amp;$A9),[1]人口世帯集計表!$B$2:$R$119,7,FALSE)+VLOOKUP(VALUE(2&amp;$A9),[1]人口世帯集計表!$B$2:$R$119,9,FALSE)</f>
        <v>54</v>
      </c>
      <c r="D9" s="5">
        <f>VLOOKUP(VALUE(2&amp;$A9),[1]人口世帯集計表!$B$2:$R$119,11,FALSE)</f>
        <v>95</v>
      </c>
      <c r="E9" s="5">
        <f>VLOOKUP(VALUE(2&amp;$A9),[1]人口世帯集計表!$B$2:$R$119,14,FALSE)</f>
        <v>85</v>
      </c>
      <c r="F9" s="5">
        <f t="shared" si="0"/>
        <v>180</v>
      </c>
      <c r="G9" s="5">
        <f>VLOOKUP(VALUE(2&amp;$A9),[1]人口世帯集計表!$B$2:$R$119,8,FALSE)</f>
        <v>0</v>
      </c>
      <c r="H9" s="5">
        <f>VLOOKUP(VALUE(2&amp;$A9),[1]人口世帯集計表!$B$2:$R$118,12,FALSE)</f>
        <v>0</v>
      </c>
      <c r="I9" s="5">
        <f>VLOOKUP(VALUE(2&amp;$A9),[1]人口世帯集計表!$B$2:$R$118,15,FALSE)</f>
        <v>0</v>
      </c>
      <c r="J9" s="5">
        <f t="shared" si="1"/>
        <v>0</v>
      </c>
      <c r="L9" s="3" t="s">
        <v>175</v>
      </c>
      <c r="M9" s="4" t="s">
        <v>176</v>
      </c>
      <c r="N9" s="5">
        <f>VLOOKUP(VALUE(2&amp;$L9),[1]人口世帯集計表!$B$2:$R$119,7,FALSE)+VLOOKUP(VALUE(2&amp;$L9),[1]人口世帯集計表!$B$2:$R$119,9,FALSE)</f>
        <v>42</v>
      </c>
      <c r="O9" s="5">
        <f>VLOOKUP(VALUE(2&amp;$L9),[1]人口世帯集計表!$B$2:$R$119,11,FALSE)</f>
        <v>47</v>
      </c>
      <c r="P9" s="5">
        <f>VLOOKUP(VALUE(2&amp;$L9),[1]人口世帯集計表!$B$2:$R$119,14,FALSE)</f>
        <v>63</v>
      </c>
      <c r="Q9" s="5">
        <f t="shared" si="2"/>
        <v>110</v>
      </c>
      <c r="R9" s="5">
        <f>VLOOKUP(VALUE(2&amp;$L9),[1]人口世帯集計表!$B$2:$R$119,8,FALSE)</f>
        <v>0</v>
      </c>
      <c r="S9" s="5">
        <f>VLOOKUP(VALUE(2&amp;$L9),[1]人口世帯集計表!$B$2:$R$119,12,FALSE)</f>
        <v>0</v>
      </c>
      <c r="T9" s="5">
        <f>VLOOKUP(VALUE(2&amp;$L9),[1]人口世帯集計表!$B$2:$R$119,15,FALSE)</f>
        <v>0</v>
      </c>
      <c r="U9" s="5">
        <f t="shared" si="3"/>
        <v>0</v>
      </c>
    </row>
    <row r="10" spans="1:21" s="2" customFormat="1" ht="15" customHeight="1" x14ac:dyDescent="0.2">
      <c r="A10" s="3" t="s">
        <v>60</v>
      </c>
      <c r="B10" s="4" t="s">
        <v>112</v>
      </c>
      <c r="C10" s="5">
        <f>VLOOKUP(VALUE(2&amp;$A10),[1]人口世帯集計表!$B$2:$R$119,7,FALSE)+VLOOKUP(VALUE(2&amp;$A10),[1]人口世帯集計表!$B$2:$R$119,9,FALSE)</f>
        <v>22</v>
      </c>
      <c r="D10" s="5">
        <f>VLOOKUP(VALUE(2&amp;$A10),[1]人口世帯集計表!$B$2:$R$119,11,FALSE)</f>
        <v>34</v>
      </c>
      <c r="E10" s="5">
        <f>VLOOKUP(VALUE(2&amp;$A10),[1]人口世帯集計表!$B$2:$R$119,14,FALSE)</f>
        <v>38</v>
      </c>
      <c r="F10" s="5">
        <f t="shared" si="0"/>
        <v>72</v>
      </c>
      <c r="G10" s="5">
        <f>VLOOKUP(VALUE(2&amp;$A10),[1]人口世帯集計表!$B$2:$R$119,8,FALSE)</f>
        <v>0</v>
      </c>
      <c r="H10" s="5">
        <f>VLOOKUP(VALUE(2&amp;$A10),[1]人口世帯集計表!$B$2:$R$118,12,FALSE)</f>
        <v>0</v>
      </c>
      <c r="I10" s="5">
        <f>VLOOKUP(VALUE(2&amp;$A10),[1]人口世帯集計表!$B$2:$R$118,15,FALSE)</f>
        <v>0</v>
      </c>
      <c r="J10" s="5">
        <f t="shared" si="1"/>
        <v>0</v>
      </c>
      <c r="L10" s="3" t="s">
        <v>177</v>
      </c>
      <c r="M10" s="4" t="s">
        <v>178</v>
      </c>
      <c r="N10" s="5">
        <f>VLOOKUP(VALUE(2&amp;$L10),[1]人口世帯集計表!$B$2:$R$119,7,FALSE)+VLOOKUP(VALUE(2&amp;$L10),[1]人口世帯集計表!$B$2:$R$119,9,FALSE)</f>
        <v>66</v>
      </c>
      <c r="O10" s="5">
        <f>VLOOKUP(VALUE(2&amp;$L10),[1]人口世帯集計表!$B$2:$R$119,11,FALSE)</f>
        <v>105</v>
      </c>
      <c r="P10" s="5">
        <f>VLOOKUP(VALUE(2&amp;$L10),[1]人口世帯集計表!$B$2:$R$119,14,FALSE)</f>
        <v>115</v>
      </c>
      <c r="Q10" s="5">
        <f t="shared" si="2"/>
        <v>220</v>
      </c>
      <c r="R10" s="5">
        <f>VLOOKUP(VALUE(2&amp;$L10),[1]人口世帯集計表!$B$2:$R$119,8,FALSE)</f>
        <v>0</v>
      </c>
      <c r="S10" s="5">
        <f>VLOOKUP(VALUE(2&amp;$L10),[1]人口世帯集計表!$B$2:$R$119,12,FALSE)</f>
        <v>0</v>
      </c>
      <c r="T10" s="5">
        <f>VLOOKUP(VALUE(2&amp;$L10),[1]人口世帯集計表!$B$2:$R$119,15,FALSE)</f>
        <v>0</v>
      </c>
      <c r="U10" s="5">
        <f t="shared" si="3"/>
        <v>0</v>
      </c>
    </row>
    <row r="11" spans="1:21" s="2" customFormat="1" ht="15" customHeight="1" x14ac:dyDescent="0.2">
      <c r="A11" s="3" t="s">
        <v>61</v>
      </c>
      <c r="B11" s="4" t="s">
        <v>113</v>
      </c>
      <c r="C11" s="5">
        <f>VLOOKUP(VALUE(2&amp;$A11),[1]人口世帯集計表!$B$2:$R$119,7,FALSE)+VLOOKUP(VALUE(2&amp;$A11),[1]人口世帯集計表!$B$2:$R$119,9,FALSE)</f>
        <v>20</v>
      </c>
      <c r="D11" s="5">
        <f>VLOOKUP(VALUE(2&amp;$A11),[1]人口世帯集計表!$B$2:$R$119,11,FALSE)</f>
        <v>29</v>
      </c>
      <c r="E11" s="5">
        <f>VLOOKUP(VALUE(2&amp;$A11),[1]人口世帯集計表!$B$2:$R$119,14,FALSE)</f>
        <v>38</v>
      </c>
      <c r="F11" s="5">
        <f t="shared" si="0"/>
        <v>67</v>
      </c>
      <c r="G11" s="5">
        <f>VLOOKUP(VALUE(2&amp;$A11),[1]人口世帯集計表!$B$2:$R$119,8,FALSE)</f>
        <v>0</v>
      </c>
      <c r="H11" s="5">
        <f>VLOOKUP(VALUE(2&amp;$A11),[1]人口世帯集計表!$B$2:$R$118,12,FALSE)</f>
        <v>0</v>
      </c>
      <c r="I11" s="5">
        <f>VLOOKUP(VALUE(2&amp;$A11),[1]人口世帯集計表!$B$2:$R$118,15,FALSE)</f>
        <v>0</v>
      </c>
      <c r="J11" s="5">
        <f t="shared" si="1"/>
        <v>0</v>
      </c>
      <c r="L11" s="3" t="s">
        <v>179</v>
      </c>
      <c r="M11" s="4" t="s">
        <v>180</v>
      </c>
      <c r="N11" s="5">
        <f>VLOOKUP(VALUE(2&amp;$L11),[1]人口世帯集計表!$B$2:$R$119,7,FALSE)+VLOOKUP(VALUE(2&amp;$L11),[1]人口世帯集計表!$B$2:$R$119,9,FALSE)</f>
        <v>38</v>
      </c>
      <c r="O11" s="5">
        <f>VLOOKUP(VALUE(2&amp;$L11),[1]人口世帯集計表!$B$2:$R$119,11,FALSE)</f>
        <v>64</v>
      </c>
      <c r="P11" s="5">
        <f>VLOOKUP(VALUE(2&amp;$L11),[1]人口世帯集計表!$B$2:$R$119,14,FALSE)</f>
        <v>62</v>
      </c>
      <c r="Q11" s="5">
        <f t="shared" si="2"/>
        <v>126</v>
      </c>
      <c r="R11" s="5">
        <f>VLOOKUP(VALUE(2&amp;$L11),[1]人口世帯集計表!$B$2:$R$119,8,FALSE)</f>
        <v>0</v>
      </c>
      <c r="S11" s="5">
        <f>VLOOKUP(VALUE(2&amp;$L11),[1]人口世帯集計表!$B$2:$R$119,12,FALSE)</f>
        <v>0</v>
      </c>
      <c r="T11" s="5">
        <f>VLOOKUP(VALUE(2&amp;$L11),[1]人口世帯集計表!$B$2:$R$119,15,FALSE)</f>
        <v>0</v>
      </c>
      <c r="U11" s="5">
        <f t="shared" si="3"/>
        <v>0</v>
      </c>
    </row>
    <row r="12" spans="1:21" s="2" customFormat="1" ht="15" customHeight="1" x14ac:dyDescent="0.2">
      <c r="A12" s="3" t="s">
        <v>62</v>
      </c>
      <c r="B12" s="4" t="s">
        <v>114</v>
      </c>
      <c r="C12" s="5">
        <f>VLOOKUP(VALUE(2&amp;$A12),[1]人口世帯集計表!$B$2:$R$119,7,FALSE)+VLOOKUP(VALUE(2&amp;$A12),[1]人口世帯集計表!$B$2:$R$119,9,FALSE)</f>
        <v>94</v>
      </c>
      <c r="D12" s="5">
        <f>VLOOKUP(VALUE(2&amp;$A12),[1]人口世帯集計表!$B$2:$R$119,11,FALSE)</f>
        <v>93</v>
      </c>
      <c r="E12" s="5">
        <f>VLOOKUP(VALUE(2&amp;$A12),[1]人口世帯集計表!$B$2:$R$119,14,FALSE)</f>
        <v>98</v>
      </c>
      <c r="F12" s="5">
        <f t="shared" si="0"/>
        <v>191</v>
      </c>
      <c r="G12" s="5">
        <f>VLOOKUP(VALUE(2&amp;$A12),[1]人口世帯集計表!$B$2:$R$119,8,FALSE)</f>
        <v>0</v>
      </c>
      <c r="H12" s="5">
        <f>VLOOKUP(VALUE(2&amp;$A12),[1]人口世帯集計表!$B$2:$R$118,12,FALSE)</f>
        <v>0</v>
      </c>
      <c r="I12" s="5">
        <f>VLOOKUP(VALUE(2&amp;$A12),[1]人口世帯集計表!$B$2:$R$118,15,FALSE)</f>
        <v>0</v>
      </c>
      <c r="J12" s="5">
        <f t="shared" si="1"/>
        <v>0</v>
      </c>
      <c r="L12" s="3" t="s">
        <v>181</v>
      </c>
      <c r="M12" s="4" t="s">
        <v>182</v>
      </c>
      <c r="N12" s="5">
        <f>VLOOKUP(VALUE(2&amp;$L12),[1]人口世帯集計表!$B$2:$R$119,7,FALSE)+VLOOKUP(VALUE(2&amp;$L12),[1]人口世帯集計表!$B$2:$R$119,9,FALSE)</f>
        <v>39</v>
      </c>
      <c r="O12" s="5">
        <f>VLOOKUP(VALUE(2&amp;$L12),[1]人口世帯集計表!$B$2:$R$119,11,FALSE)</f>
        <v>69</v>
      </c>
      <c r="P12" s="5">
        <f>VLOOKUP(VALUE(2&amp;$L12),[1]人口世帯集計表!$B$2:$R$119,14,FALSE)</f>
        <v>59</v>
      </c>
      <c r="Q12" s="5">
        <f t="shared" si="2"/>
        <v>128</v>
      </c>
      <c r="R12" s="5">
        <f>VLOOKUP(VALUE(2&amp;$L12),[1]人口世帯集計表!$B$2:$R$119,8,FALSE)</f>
        <v>0</v>
      </c>
      <c r="S12" s="5">
        <f>VLOOKUP(VALUE(2&amp;$L12),[1]人口世帯集計表!$B$2:$R$119,12,FALSE)</f>
        <v>0</v>
      </c>
      <c r="T12" s="5">
        <f>VLOOKUP(VALUE(2&amp;$L12),[1]人口世帯集計表!$B$2:$R$119,15,FALSE)</f>
        <v>1</v>
      </c>
      <c r="U12" s="5">
        <f t="shared" si="3"/>
        <v>1</v>
      </c>
    </row>
    <row r="13" spans="1:21" s="2" customFormat="1" ht="15" customHeight="1" x14ac:dyDescent="0.2">
      <c r="A13" s="3" t="s">
        <v>63</v>
      </c>
      <c r="B13" s="4" t="s">
        <v>115</v>
      </c>
      <c r="C13" s="5">
        <f>VLOOKUP(VALUE(2&amp;$A13),[1]人口世帯集計表!$B$2:$R$119,7,FALSE)+VLOOKUP(VALUE(2&amp;$A13),[1]人口世帯集計表!$B$2:$R$119,9,FALSE)</f>
        <v>44</v>
      </c>
      <c r="D13" s="5">
        <f>VLOOKUP(VALUE(2&amp;$A13),[1]人口世帯集計表!$B$2:$R$119,11,FALSE)</f>
        <v>64</v>
      </c>
      <c r="E13" s="5">
        <f>VLOOKUP(VALUE(2&amp;$A13),[1]人口世帯集計表!$B$2:$R$119,14,FALSE)</f>
        <v>70</v>
      </c>
      <c r="F13" s="5">
        <f t="shared" si="0"/>
        <v>134</v>
      </c>
      <c r="G13" s="5">
        <f>VLOOKUP(VALUE(2&amp;$A13),[1]人口世帯集計表!$B$2:$R$119,8,FALSE)</f>
        <v>14</v>
      </c>
      <c r="H13" s="5">
        <f>VLOOKUP(VALUE(2&amp;$A13),[1]人口世帯集計表!$B$2:$R$118,12,FALSE)</f>
        <v>0</v>
      </c>
      <c r="I13" s="5">
        <f>VLOOKUP(VALUE(2&amp;$A13),[1]人口世帯集計表!$B$2:$R$118,15,FALSE)</f>
        <v>14</v>
      </c>
      <c r="J13" s="5">
        <f t="shared" si="1"/>
        <v>14</v>
      </c>
      <c r="L13" s="3" t="s">
        <v>183</v>
      </c>
      <c r="M13" s="4" t="s">
        <v>184</v>
      </c>
      <c r="N13" s="5">
        <f>VLOOKUP(VALUE(2&amp;$L13),[1]人口世帯集計表!$B$2:$R$119,7,FALSE)+VLOOKUP(VALUE(2&amp;$L13),[1]人口世帯集計表!$B$2:$R$119,9,FALSE)</f>
        <v>70</v>
      </c>
      <c r="O13" s="5">
        <f>VLOOKUP(VALUE(2&amp;$L13),[1]人口世帯集計表!$B$2:$R$119,11,FALSE)</f>
        <v>112</v>
      </c>
      <c r="P13" s="5">
        <f>VLOOKUP(VALUE(2&amp;$L13),[1]人口世帯集計表!$B$2:$R$119,14,FALSE)</f>
        <v>120</v>
      </c>
      <c r="Q13" s="5">
        <f t="shared" si="2"/>
        <v>232</v>
      </c>
      <c r="R13" s="5">
        <f>VLOOKUP(VALUE(2&amp;$L13),[1]人口世帯集計表!$B$2:$R$119,8,FALSE)</f>
        <v>0</v>
      </c>
      <c r="S13" s="5">
        <f>VLOOKUP(VALUE(2&amp;$L13),[1]人口世帯集計表!$B$2:$R$119,12,FALSE)</f>
        <v>0</v>
      </c>
      <c r="T13" s="5">
        <f>VLOOKUP(VALUE(2&amp;$L13),[1]人口世帯集計表!$B$2:$R$119,15,FALSE)</f>
        <v>0</v>
      </c>
      <c r="U13" s="5">
        <f t="shared" si="3"/>
        <v>0</v>
      </c>
    </row>
    <row r="14" spans="1:21" s="2" customFormat="1" ht="15" customHeight="1" x14ac:dyDescent="0.2">
      <c r="A14" s="3" t="s">
        <v>64</v>
      </c>
      <c r="B14" s="4" t="s">
        <v>116</v>
      </c>
      <c r="C14" s="5">
        <f>VLOOKUP(VALUE(2&amp;$A14),[1]人口世帯集計表!$B$2:$R$119,7,FALSE)+VLOOKUP(VALUE(2&amp;$A14),[1]人口世帯集計表!$B$2:$R$119,9,FALSE)</f>
        <v>93</v>
      </c>
      <c r="D14" s="5">
        <f>VLOOKUP(VALUE(2&amp;$A14),[1]人口世帯集計表!$B$2:$R$119,11,FALSE)</f>
        <v>134</v>
      </c>
      <c r="E14" s="5">
        <f>VLOOKUP(VALUE(2&amp;$A14),[1]人口世帯集計表!$B$2:$R$119,14,FALSE)</f>
        <v>152</v>
      </c>
      <c r="F14" s="5">
        <f t="shared" si="0"/>
        <v>286</v>
      </c>
      <c r="G14" s="5">
        <f>VLOOKUP(VALUE(2&amp;$A14),[1]人口世帯集計表!$B$2:$R$119,8,FALSE)</f>
        <v>0</v>
      </c>
      <c r="H14" s="5">
        <f>VLOOKUP(VALUE(2&amp;$A14),[1]人口世帯集計表!$B$2:$R$118,12,FALSE)</f>
        <v>0</v>
      </c>
      <c r="I14" s="5">
        <f>VLOOKUP(VALUE(2&amp;$A14),[1]人口世帯集計表!$B$2:$R$118,15,FALSE)</f>
        <v>0</v>
      </c>
      <c r="J14" s="5">
        <f t="shared" si="1"/>
        <v>0</v>
      </c>
      <c r="L14" s="3" t="s">
        <v>185</v>
      </c>
      <c r="M14" s="4" t="s">
        <v>186</v>
      </c>
      <c r="N14" s="5">
        <f>VLOOKUP(VALUE(2&amp;$L14),[1]人口世帯集計表!$B$2:$R$119,7,FALSE)+VLOOKUP(VALUE(2&amp;$L14),[1]人口世帯集計表!$B$2:$R$119,9,FALSE)</f>
        <v>32</v>
      </c>
      <c r="O14" s="5">
        <f>VLOOKUP(VALUE(2&amp;$L14),[1]人口世帯集計表!$B$2:$R$119,11,FALSE)</f>
        <v>40</v>
      </c>
      <c r="P14" s="5">
        <f>VLOOKUP(VALUE(2&amp;$L14),[1]人口世帯集計表!$B$2:$R$119,14,FALSE)</f>
        <v>44</v>
      </c>
      <c r="Q14" s="5">
        <f t="shared" si="2"/>
        <v>84</v>
      </c>
      <c r="R14" s="5">
        <f>VLOOKUP(VALUE(2&amp;$L14),[1]人口世帯集計表!$B$2:$R$119,8,FALSE)</f>
        <v>0</v>
      </c>
      <c r="S14" s="5">
        <f>VLOOKUP(VALUE(2&amp;$L14),[1]人口世帯集計表!$B$2:$R$119,12,FALSE)</f>
        <v>0</v>
      </c>
      <c r="T14" s="5">
        <f>VLOOKUP(VALUE(2&amp;$L14),[1]人口世帯集計表!$B$2:$R$119,15,FALSE)</f>
        <v>0</v>
      </c>
      <c r="U14" s="5">
        <f t="shared" si="3"/>
        <v>0</v>
      </c>
    </row>
    <row r="15" spans="1:21" s="2" customFormat="1" ht="15" customHeight="1" x14ac:dyDescent="0.2">
      <c r="A15" s="3" t="s">
        <v>117</v>
      </c>
      <c r="B15" s="4" t="s">
        <v>118</v>
      </c>
      <c r="C15" s="5">
        <f>VLOOKUP(VALUE(2&amp;$A15),[1]人口世帯集計表!$B$2:$R$119,7,FALSE)+VLOOKUP(VALUE(2&amp;$A15),[1]人口世帯集計表!$B$2:$R$119,9,FALSE)</f>
        <v>28</v>
      </c>
      <c r="D15" s="5">
        <f>VLOOKUP(VALUE(2&amp;$A15),[1]人口世帯集計表!$B$2:$R$119,11,FALSE)</f>
        <v>46</v>
      </c>
      <c r="E15" s="5">
        <f>VLOOKUP(VALUE(2&amp;$A15),[1]人口世帯集計表!$B$2:$R$119,14,FALSE)</f>
        <v>51</v>
      </c>
      <c r="F15" s="5">
        <f t="shared" si="0"/>
        <v>97</v>
      </c>
      <c r="G15" s="5">
        <f>VLOOKUP(VALUE(2&amp;$A15),[1]人口世帯集計表!$B$2:$R$119,8,FALSE)</f>
        <v>0</v>
      </c>
      <c r="H15" s="5">
        <f>VLOOKUP(VALUE(2&amp;$A15),[1]人口世帯集計表!$B$2:$R$118,12,FALSE)</f>
        <v>0</v>
      </c>
      <c r="I15" s="5">
        <f>VLOOKUP(VALUE(2&amp;$A15),[1]人口世帯集計表!$B$2:$R$118,15,FALSE)</f>
        <v>0</v>
      </c>
      <c r="J15" s="5">
        <f t="shared" si="1"/>
        <v>0</v>
      </c>
      <c r="L15" s="3" t="s">
        <v>187</v>
      </c>
      <c r="M15" s="4" t="s">
        <v>188</v>
      </c>
      <c r="N15" s="5">
        <f>VLOOKUP(VALUE(2&amp;$L15),[1]人口世帯集計表!$B$2:$R$119,7,FALSE)+VLOOKUP(VALUE(2&amp;$L15),[1]人口世帯集計表!$B$2:$R$119,9,FALSE)</f>
        <v>20</v>
      </c>
      <c r="O15" s="5">
        <f>VLOOKUP(VALUE(2&amp;$L15),[1]人口世帯集計表!$B$2:$R$119,11,FALSE)</f>
        <v>37</v>
      </c>
      <c r="P15" s="5">
        <f>VLOOKUP(VALUE(2&amp;$L15),[1]人口世帯集計表!$B$2:$R$119,14,FALSE)</f>
        <v>29</v>
      </c>
      <c r="Q15" s="5">
        <f t="shared" si="2"/>
        <v>66</v>
      </c>
      <c r="R15" s="5">
        <f>VLOOKUP(VALUE(2&amp;$L15),[1]人口世帯集計表!$B$2:$R$119,8,FALSE)</f>
        <v>0</v>
      </c>
      <c r="S15" s="5">
        <f>VLOOKUP(VALUE(2&amp;$L15),[1]人口世帯集計表!$B$2:$R$119,12,FALSE)</f>
        <v>0</v>
      </c>
      <c r="T15" s="5">
        <f>VLOOKUP(VALUE(2&amp;$L15),[1]人口世帯集計表!$B$2:$R$119,15,FALSE)</f>
        <v>0</v>
      </c>
      <c r="U15" s="5">
        <f t="shared" si="3"/>
        <v>0</v>
      </c>
    </row>
    <row r="16" spans="1:21" s="2" customFormat="1" ht="15" customHeight="1" x14ac:dyDescent="0.2">
      <c r="A16" s="3" t="s">
        <v>119</v>
      </c>
      <c r="B16" s="4" t="s">
        <v>120</v>
      </c>
      <c r="C16" s="5">
        <f>VLOOKUP(VALUE(2&amp;$A16),[1]人口世帯集計表!$B$2:$R$119,7,FALSE)+VLOOKUP(VALUE(2&amp;$A16),[1]人口世帯集計表!$B$2:$R$119,9,FALSE)</f>
        <v>63</v>
      </c>
      <c r="D16" s="5">
        <f>VLOOKUP(VALUE(2&amp;$A16),[1]人口世帯集計表!$B$2:$R$119,11,FALSE)</f>
        <v>81</v>
      </c>
      <c r="E16" s="5">
        <f>VLOOKUP(VALUE(2&amp;$A16),[1]人口世帯集計表!$B$2:$R$119,14,FALSE)</f>
        <v>81</v>
      </c>
      <c r="F16" s="5">
        <f t="shared" si="0"/>
        <v>162</v>
      </c>
      <c r="G16" s="5">
        <f>VLOOKUP(VALUE(2&amp;$A16),[1]人口世帯集計表!$B$2:$R$119,8,FALSE)</f>
        <v>5</v>
      </c>
      <c r="H16" s="5">
        <f>VLOOKUP(VALUE(2&amp;$A16),[1]人口世帯集計表!$B$2:$R$118,12,FALSE)</f>
        <v>5</v>
      </c>
      <c r="I16" s="5">
        <f>VLOOKUP(VALUE(2&amp;$A16),[1]人口世帯集計表!$B$2:$R$118,15,FALSE)</f>
        <v>0</v>
      </c>
      <c r="J16" s="5">
        <f t="shared" si="1"/>
        <v>5</v>
      </c>
      <c r="L16" s="39" t="s">
        <v>16</v>
      </c>
      <c r="M16" s="40"/>
      <c r="N16" s="5">
        <f t="shared" ref="N16:T16" si="4">SUM(N4:N15)</f>
        <v>1293</v>
      </c>
      <c r="O16" s="5">
        <f t="shared" si="4"/>
        <v>1658</v>
      </c>
      <c r="P16" s="5">
        <f t="shared" si="4"/>
        <v>1805</v>
      </c>
      <c r="Q16" s="5">
        <f>+O16+P16</f>
        <v>3463</v>
      </c>
      <c r="R16" s="5">
        <f t="shared" si="4"/>
        <v>25</v>
      </c>
      <c r="S16" s="5">
        <f t="shared" si="4"/>
        <v>7</v>
      </c>
      <c r="T16" s="5">
        <f t="shared" si="4"/>
        <v>27</v>
      </c>
      <c r="U16" s="5">
        <f>+S16+T16</f>
        <v>34</v>
      </c>
    </row>
    <row r="17" spans="1:21" s="2" customFormat="1" ht="15" customHeight="1" x14ac:dyDescent="0.2">
      <c r="A17" s="3" t="s">
        <v>121</v>
      </c>
      <c r="B17" s="4" t="s">
        <v>122</v>
      </c>
      <c r="C17" s="5">
        <f>VLOOKUP(VALUE(2&amp;$A17),[1]人口世帯集計表!$B$2:$R$119,7,FALSE)+VLOOKUP(VALUE(2&amp;$A17),[1]人口世帯集計表!$B$2:$R$119,9,FALSE)</f>
        <v>36</v>
      </c>
      <c r="D17" s="5">
        <f>VLOOKUP(VALUE(2&amp;$A17),[1]人口世帯集計表!$B$2:$R$119,11,FALSE)</f>
        <v>50</v>
      </c>
      <c r="E17" s="5">
        <f>VLOOKUP(VALUE(2&amp;$A17),[1]人口世帯集計表!$B$2:$R$119,14,FALSE)</f>
        <v>53</v>
      </c>
      <c r="F17" s="5">
        <f t="shared" si="0"/>
        <v>103</v>
      </c>
      <c r="G17" s="5">
        <f>VLOOKUP(VALUE(2&amp;$A17),[1]人口世帯集計表!$B$2:$R$119,8,FALSE)</f>
        <v>0</v>
      </c>
      <c r="H17" s="5">
        <f>VLOOKUP(VALUE(2&amp;$A17),[1]人口世帯集計表!$B$2:$R$118,12,FALSE)</f>
        <v>0</v>
      </c>
      <c r="I17" s="5">
        <f>VLOOKUP(VALUE(2&amp;$A17),[1]人口世帯集計表!$B$2:$R$118,15,FALSE)</f>
        <v>0</v>
      </c>
      <c r="J17" s="5">
        <f t="shared" si="1"/>
        <v>0</v>
      </c>
      <c r="L17" s="17"/>
      <c r="M17" s="4"/>
      <c r="N17" s="5"/>
      <c r="O17" s="5"/>
      <c r="P17" s="5"/>
      <c r="Q17" s="5"/>
      <c r="R17" s="5"/>
      <c r="S17" s="5"/>
      <c r="T17" s="5"/>
      <c r="U17" s="5"/>
    </row>
    <row r="18" spans="1:21" s="2" customFormat="1" ht="15" customHeight="1" x14ac:dyDescent="0.2">
      <c r="A18" s="3" t="s">
        <v>123</v>
      </c>
      <c r="B18" s="4" t="s">
        <v>124</v>
      </c>
      <c r="C18" s="5">
        <f>VLOOKUP(VALUE(2&amp;$A18),[1]人口世帯集計表!$B$2:$R$119,7,FALSE)+VLOOKUP(VALUE(2&amp;$A18),[1]人口世帯集計表!$B$2:$R$119,9,FALSE)</f>
        <v>23</v>
      </c>
      <c r="D18" s="5">
        <f>VLOOKUP(VALUE(2&amp;$A18),[1]人口世帯集計表!$B$2:$R$119,11,FALSE)</f>
        <v>42</v>
      </c>
      <c r="E18" s="5">
        <f>VLOOKUP(VALUE(2&amp;$A18),[1]人口世帯集計表!$B$2:$R$119,14,FALSE)</f>
        <v>43</v>
      </c>
      <c r="F18" s="5">
        <f t="shared" si="0"/>
        <v>85</v>
      </c>
      <c r="G18" s="5">
        <f>VLOOKUP(VALUE(2&amp;$A18),[1]人口世帯集計表!$B$2:$R$119,8,FALSE)</f>
        <v>0</v>
      </c>
      <c r="H18" s="5">
        <f>VLOOKUP(VALUE(2&amp;$A18),[1]人口世帯集計表!$B$2:$R$118,12,FALSE)</f>
        <v>0</v>
      </c>
      <c r="I18" s="5">
        <f>VLOOKUP(VALUE(2&amp;$A18),[1]人口世帯集計表!$B$2:$R$118,15,FALSE)</f>
        <v>0</v>
      </c>
      <c r="J18" s="5">
        <f t="shared" si="1"/>
        <v>0</v>
      </c>
      <c r="L18" s="17"/>
      <c r="M18" s="4"/>
      <c r="N18" s="5"/>
      <c r="O18" s="5"/>
      <c r="P18" s="5"/>
      <c r="Q18" s="5"/>
      <c r="R18" s="5"/>
      <c r="S18" s="5"/>
      <c r="T18" s="5"/>
      <c r="U18" s="5"/>
    </row>
    <row r="19" spans="1:21" s="2" customFormat="1" ht="15" customHeight="1" x14ac:dyDescent="0.2">
      <c r="A19" s="3" t="s">
        <v>125</v>
      </c>
      <c r="B19" s="4" t="s">
        <v>126</v>
      </c>
      <c r="C19" s="5">
        <f>VLOOKUP(VALUE(2&amp;$A19),[1]人口世帯集計表!$B$2:$R$119,7,FALSE)+VLOOKUP(VALUE(2&amp;$A19),[1]人口世帯集計表!$B$2:$R$119,9,FALSE)</f>
        <v>18</v>
      </c>
      <c r="D19" s="5">
        <f>VLOOKUP(VALUE(2&amp;$A19),[1]人口世帯集計表!$B$2:$R$119,11,FALSE)</f>
        <v>20</v>
      </c>
      <c r="E19" s="5">
        <f>VLOOKUP(VALUE(2&amp;$A19),[1]人口世帯集計表!$B$2:$R$119,14,FALSE)</f>
        <v>28</v>
      </c>
      <c r="F19" s="5">
        <f t="shared" si="0"/>
        <v>48</v>
      </c>
      <c r="G19" s="5">
        <f>VLOOKUP(VALUE(2&amp;$A19),[1]人口世帯集計表!$B$2:$R$119,8,FALSE)</f>
        <v>0</v>
      </c>
      <c r="H19" s="5">
        <f>VLOOKUP(VALUE(2&amp;$A19),[1]人口世帯集計表!$B$2:$R$118,12,FALSE)</f>
        <v>0</v>
      </c>
      <c r="I19" s="5">
        <f>VLOOKUP(VALUE(2&amp;$A19),[1]人口世帯集計表!$B$2:$R$118,15,FALSE)</f>
        <v>0</v>
      </c>
      <c r="J19" s="5">
        <f t="shared" si="1"/>
        <v>0</v>
      </c>
      <c r="L19" s="3" t="s">
        <v>189</v>
      </c>
      <c r="M19" s="4" t="s">
        <v>190</v>
      </c>
      <c r="N19" s="5">
        <f>VLOOKUP(VALUE(2&amp;$L19),[1]人口世帯集計表!$B$2:$R$119,7,FALSE)+VLOOKUP(VALUE(2&amp;$L19),[1]人口世帯集計表!$B$2:$R$119,9,FALSE)</f>
        <v>119</v>
      </c>
      <c r="O19" s="5">
        <f>VLOOKUP(VALUE(2&amp;$L19),[1]人口世帯集計表!$B$2:$R$119,11,FALSE)</f>
        <v>160</v>
      </c>
      <c r="P19" s="5">
        <f>VLOOKUP(VALUE(2&amp;$L19),[1]人口世帯集計表!$B$2:$R$119,14,FALSE)</f>
        <v>180</v>
      </c>
      <c r="Q19" s="5">
        <f t="shared" ref="Q19:Q40" si="5">+O19+P19</f>
        <v>340</v>
      </c>
      <c r="R19" s="5">
        <f>VLOOKUP(VALUE(2&amp;$L19),[1]人口世帯集計表!$B$2:$R$119,8,FALSE)</f>
        <v>0</v>
      </c>
      <c r="S19" s="5">
        <f>VLOOKUP(VALUE(2&amp;$L19),[1]人口世帯集計表!$B$2:$R$119,12,FALSE)</f>
        <v>0</v>
      </c>
      <c r="T19" s="5">
        <f>VLOOKUP(VALUE(2&amp;$L19),[1]人口世帯集計表!$B$2:$R$119,15,FALSE)</f>
        <v>0</v>
      </c>
      <c r="U19" s="5">
        <f t="shared" ref="U19:U40" si="6">+S19+T19</f>
        <v>0</v>
      </c>
    </row>
    <row r="20" spans="1:21" s="2" customFormat="1" ht="15" customHeight="1" x14ac:dyDescent="0.2">
      <c r="A20" s="3" t="s">
        <v>127</v>
      </c>
      <c r="B20" s="4" t="s">
        <v>128</v>
      </c>
      <c r="C20" s="5">
        <f>VLOOKUP(VALUE(2&amp;$A20),[1]人口世帯集計表!$B$2:$R$119,7,FALSE)+VLOOKUP(VALUE(2&amp;$A20),[1]人口世帯集計表!$B$2:$R$119,9,FALSE)</f>
        <v>48</v>
      </c>
      <c r="D20" s="5">
        <f>VLOOKUP(VALUE(2&amp;$A20),[1]人口世帯集計表!$B$2:$R$119,11,FALSE)</f>
        <v>69</v>
      </c>
      <c r="E20" s="5">
        <f>VLOOKUP(VALUE(2&amp;$A20),[1]人口世帯集計表!$B$2:$R$119,14,FALSE)</f>
        <v>73</v>
      </c>
      <c r="F20" s="5">
        <f t="shared" si="0"/>
        <v>142</v>
      </c>
      <c r="G20" s="5">
        <f>VLOOKUP(VALUE(2&amp;$A20),[1]人口世帯集計表!$B$2:$R$119,8,FALSE)</f>
        <v>0</v>
      </c>
      <c r="H20" s="5">
        <f>VLOOKUP(VALUE(2&amp;$A20),[1]人口世帯集計表!$B$2:$R$118,12,FALSE)</f>
        <v>0</v>
      </c>
      <c r="I20" s="5">
        <f>VLOOKUP(VALUE(2&amp;$A20),[1]人口世帯集計表!$B$2:$R$118,15,FALSE)</f>
        <v>2</v>
      </c>
      <c r="J20" s="5">
        <f t="shared" si="1"/>
        <v>2</v>
      </c>
      <c r="L20" s="3" t="s">
        <v>191</v>
      </c>
      <c r="M20" s="4" t="s">
        <v>192</v>
      </c>
      <c r="N20" s="5">
        <f>VLOOKUP(VALUE(2&amp;$L20),[1]人口世帯集計表!$B$2:$R$119,7,FALSE)+VLOOKUP(VALUE(2&amp;$L20),[1]人口世帯集計表!$B$2:$R$119,9,FALSE)</f>
        <v>122</v>
      </c>
      <c r="O20" s="5">
        <f>VLOOKUP(VALUE(2&amp;$L20),[1]人口世帯集計表!$B$2:$R$119,11,FALSE)</f>
        <v>168</v>
      </c>
      <c r="P20" s="5">
        <f>VLOOKUP(VALUE(2&amp;$L20),[1]人口世帯集計表!$B$2:$R$119,14,FALSE)</f>
        <v>168</v>
      </c>
      <c r="Q20" s="5">
        <f t="shared" si="5"/>
        <v>336</v>
      </c>
      <c r="R20" s="5">
        <f>VLOOKUP(VALUE(2&amp;$L20),[1]人口世帯集計表!$B$2:$R$119,8,FALSE)</f>
        <v>0</v>
      </c>
      <c r="S20" s="5">
        <f>VLOOKUP(VALUE(2&amp;$L20),[1]人口世帯集計表!$B$2:$R$119,12,FALSE)</f>
        <v>0</v>
      </c>
      <c r="T20" s="5">
        <f>VLOOKUP(VALUE(2&amp;$L20),[1]人口世帯集計表!$B$2:$R$119,15,FALSE)</f>
        <v>0</v>
      </c>
      <c r="U20" s="5">
        <f t="shared" si="6"/>
        <v>0</v>
      </c>
    </row>
    <row r="21" spans="1:21" s="2" customFormat="1" ht="15" customHeight="1" x14ac:dyDescent="0.2">
      <c r="A21" s="3" t="s">
        <v>129</v>
      </c>
      <c r="B21" s="4" t="s">
        <v>130</v>
      </c>
      <c r="C21" s="5">
        <f>VLOOKUP(VALUE(2&amp;$A21),[1]人口世帯集計表!$B$2:$R$119,7,FALSE)+VLOOKUP(VALUE(2&amp;$A21),[1]人口世帯集計表!$B$2:$R$119,9,FALSE)</f>
        <v>170</v>
      </c>
      <c r="D21" s="5">
        <f>VLOOKUP(VALUE(2&amp;$A21),[1]人口世帯集計表!$B$2:$R$119,11,FALSE)</f>
        <v>238</v>
      </c>
      <c r="E21" s="5">
        <f>VLOOKUP(VALUE(2&amp;$A21),[1]人口世帯集計表!$B$2:$R$119,14,FALSE)</f>
        <v>258</v>
      </c>
      <c r="F21" s="5">
        <f t="shared" si="0"/>
        <v>496</v>
      </c>
      <c r="G21" s="5">
        <f>VLOOKUP(VALUE(2&amp;$A21),[1]人口世帯集計表!$B$2:$R$119,8,FALSE)</f>
        <v>3</v>
      </c>
      <c r="H21" s="5">
        <f>VLOOKUP(VALUE(2&amp;$A21),[1]人口世帯集計表!$B$2:$R$118,12,FALSE)</f>
        <v>1</v>
      </c>
      <c r="I21" s="5">
        <f>VLOOKUP(VALUE(2&amp;$A21),[1]人口世帯集計表!$B$2:$R$118,15,FALSE)</f>
        <v>3</v>
      </c>
      <c r="J21" s="5">
        <f t="shared" si="1"/>
        <v>4</v>
      </c>
      <c r="L21" s="3" t="s">
        <v>193</v>
      </c>
      <c r="M21" s="4" t="s">
        <v>194</v>
      </c>
      <c r="N21" s="5">
        <f>VLOOKUP(VALUE(2&amp;$L21),[1]人口世帯集計表!$B$2:$R$119,7,FALSE)+VLOOKUP(VALUE(2&amp;$L21),[1]人口世帯集計表!$B$2:$R$119,9,FALSE)</f>
        <v>123</v>
      </c>
      <c r="O21" s="5">
        <f>VLOOKUP(VALUE(2&amp;$L21),[1]人口世帯集計表!$B$2:$R$119,11,FALSE)</f>
        <v>169</v>
      </c>
      <c r="P21" s="5">
        <f>VLOOKUP(VALUE(2&amp;$L21),[1]人口世帯集計表!$B$2:$R$119,14,FALSE)</f>
        <v>174</v>
      </c>
      <c r="Q21" s="5">
        <f t="shared" si="5"/>
        <v>343</v>
      </c>
      <c r="R21" s="5">
        <f>VLOOKUP(VALUE(2&amp;$L21),[1]人口世帯集計表!$B$2:$R$119,8,FALSE)</f>
        <v>1</v>
      </c>
      <c r="S21" s="5">
        <f>VLOOKUP(VALUE(2&amp;$L21),[1]人口世帯集計表!$B$2:$R$119,12,FALSE)</f>
        <v>1</v>
      </c>
      <c r="T21" s="5">
        <f>VLOOKUP(VALUE(2&amp;$L21),[1]人口世帯集計表!$B$2:$R$119,15,FALSE)</f>
        <v>1</v>
      </c>
      <c r="U21" s="5">
        <f t="shared" si="6"/>
        <v>2</v>
      </c>
    </row>
    <row r="22" spans="1:21" s="2" customFormat="1" ht="15" customHeight="1" x14ac:dyDescent="0.2">
      <c r="A22" s="39" t="s">
        <v>16</v>
      </c>
      <c r="B22" s="40"/>
      <c r="C22" s="5">
        <f t="shared" ref="C22:H22" si="7">SUM(C4:C21)</f>
        <v>1559</v>
      </c>
      <c r="D22" s="5">
        <f t="shared" si="7"/>
        <v>2041</v>
      </c>
      <c r="E22" s="5">
        <f t="shared" si="7"/>
        <v>2163</v>
      </c>
      <c r="F22" s="5">
        <f>+D22+E22</f>
        <v>4204</v>
      </c>
      <c r="G22" s="5">
        <f t="shared" si="7"/>
        <v>33</v>
      </c>
      <c r="H22" s="5">
        <f t="shared" si="7"/>
        <v>13</v>
      </c>
      <c r="I22" s="5">
        <f>SUM(I4:I21)</f>
        <v>25</v>
      </c>
      <c r="J22" s="5">
        <f>+H22+I22</f>
        <v>38</v>
      </c>
      <c r="L22" s="3" t="s">
        <v>195</v>
      </c>
      <c r="M22" s="4" t="s">
        <v>196</v>
      </c>
      <c r="N22" s="5">
        <f>VLOOKUP(VALUE(2&amp;$L22),[1]人口世帯集計表!$B$2:$R$119,7,FALSE)+VLOOKUP(VALUE(2&amp;$L22),[1]人口世帯集計表!$B$2:$R$119,9,FALSE)</f>
        <v>81</v>
      </c>
      <c r="O22" s="5">
        <f>VLOOKUP(VALUE(2&amp;$L22),[1]人口世帯集計表!$B$2:$R$119,11,FALSE)</f>
        <v>117</v>
      </c>
      <c r="P22" s="5">
        <f>VLOOKUP(VALUE(2&amp;$L22),[1]人口世帯集計表!$B$2:$R$119,14,FALSE)</f>
        <v>126</v>
      </c>
      <c r="Q22" s="5">
        <f t="shared" si="5"/>
        <v>243</v>
      </c>
      <c r="R22" s="5">
        <f>VLOOKUP(VALUE(2&amp;$L22),[1]人口世帯集計表!$B$2:$R$119,8,FALSE)</f>
        <v>0</v>
      </c>
      <c r="S22" s="5">
        <f>VLOOKUP(VALUE(2&amp;$L22),[1]人口世帯集計表!$B$2:$R$119,12,FALSE)</f>
        <v>0</v>
      </c>
      <c r="T22" s="5">
        <f>VLOOKUP(VALUE(2&amp;$L22),[1]人口世帯集計表!$B$2:$R$119,15,FALSE)</f>
        <v>0</v>
      </c>
      <c r="U22" s="5">
        <f t="shared" si="6"/>
        <v>0</v>
      </c>
    </row>
    <row r="23" spans="1:21" s="2" customFormat="1" ht="15" customHeight="1" x14ac:dyDescent="0.2">
      <c r="A23" s="17"/>
      <c r="B23" s="4"/>
      <c r="C23" s="5"/>
      <c r="D23" s="5"/>
      <c r="E23" s="5"/>
      <c r="F23" s="5"/>
      <c r="G23" s="5"/>
      <c r="H23" s="5"/>
      <c r="I23" s="5"/>
      <c r="J23" s="5"/>
      <c r="L23" s="3" t="s">
        <v>197</v>
      </c>
      <c r="M23" s="4" t="s">
        <v>198</v>
      </c>
      <c r="N23" s="5">
        <f>VLOOKUP(VALUE(2&amp;$L23),[1]人口世帯集計表!$B$2:$R$119,7,FALSE)+VLOOKUP(VALUE(2&amp;$L23),[1]人口世帯集計表!$B$2:$R$119,9,FALSE)</f>
        <v>47</v>
      </c>
      <c r="O23" s="5">
        <f>VLOOKUP(VALUE(2&amp;$L23),[1]人口世帯集計表!$B$2:$R$119,11,FALSE)</f>
        <v>64</v>
      </c>
      <c r="P23" s="5">
        <f>VLOOKUP(VALUE(2&amp;$L23),[1]人口世帯集計表!$B$2:$R$119,14,FALSE)</f>
        <v>75</v>
      </c>
      <c r="Q23" s="5">
        <f t="shared" si="5"/>
        <v>139</v>
      </c>
      <c r="R23" s="5">
        <f>VLOOKUP(VALUE(2&amp;$L23),[1]人口世帯集計表!$B$2:$R$119,8,FALSE)</f>
        <v>0</v>
      </c>
      <c r="S23" s="5">
        <f>VLOOKUP(VALUE(2&amp;$L23),[1]人口世帯集計表!$B$2:$R$119,12,FALSE)</f>
        <v>0</v>
      </c>
      <c r="T23" s="5">
        <f>VLOOKUP(VALUE(2&amp;$L23),[1]人口世帯集計表!$B$2:$R$119,15,FALSE)</f>
        <v>0</v>
      </c>
      <c r="U23" s="5">
        <f t="shared" si="6"/>
        <v>0</v>
      </c>
    </row>
    <row r="24" spans="1:21" s="2" customFormat="1" ht="15" customHeight="1" x14ac:dyDescent="0.2">
      <c r="A24" s="3" t="s">
        <v>73</v>
      </c>
      <c r="B24" s="4" t="s">
        <v>131</v>
      </c>
      <c r="C24" s="5">
        <f>VLOOKUP(VALUE(2&amp;$A24),[1]人口世帯集計表!$B$2:$R$119,7,FALSE)+VLOOKUP(VALUE(2&amp;$A24),[1]人口世帯集計表!$B$2:$R$119,9,FALSE)</f>
        <v>52</v>
      </c>
      <c r="D24" s="5">
        <f>VLOOKUP(VALUE(2&amp;$A24),[1]人口世帯集計表!$B$2:$R$119,11,FALSE)</f>
        <v>63</v>
      </c>
      <c r="E24" s="5">
        <f>VLOOKUP(VALUE(2&amp;$A24),[1]人口世帯集計表!$B$2:$R$119,14,FALSE)</f>
        <v>72</v>
      </c>
      <c r="F24" s="5">
        <f t="shared" ref="F24:F42" si="8">+D24+E24</f>
        <v>135</v>
      </c>
      <c r="G24" s="5">
        <f>VLOOKUP(VALUE(2&amp;$A24),[1]人口世帯集計表!$B$2:$R$119,8,FALSE)</f>
        <v>11</v>
      </c>
      <c r="H24" s="5">
        <f>VLOOKUP(VALUE(2&amp;$A24),[1]人口世帯集計表!$B$2:$R$119,12,FALSE)</f>
        <v>0</v>
      </c>
      <c r="I24" s="5">
        <f>VLOOKUP(VALUE(2&amp;$A24),[1]人口世帯集計表!$B$2:$R$119,15,FALSE)</f>
        <v>11</v>
      </c>
      <c r="J24" s="5">
        <f t="shared" ref="J24:J42" si="9">+H24+I24</f>
        <v>11</v>
      </c>
      <c r="L24" s="3" t="s">
        <v>199</v>
      </c>
      <c r="M24" s="4" t="s">
        <v>200</v>
      </c>
      <c r="N24" s="5">
        <f>VLOOKUP(VALUE(2&amp;$L24),[1]人口世帯集計表!$B$2:$R$119,7,FALSE)+VLOOKUP(VALUE(2&amp;$L24),[1]人口世帯集計表!$B$2:$R$119,9,FALSE)</f>
        <v>22</v>
      </c>
      <c r="O24" s="5">
        <f>VLOOKUP(VALUE(2&amp;$L24),[1]人口世帯集計表!$B$2:$R$119,11,FALSE)</f>
        <v>27</v>
      </c>
      <c r="P24" s="5">
        <f>VLOOKUP(VALUE(2&amp;$L24),[1]人口世帯集計表!$B$2:$R$119,14,FALSE)</f>
        <v>30</v>
      </c>
      <c r="Q24" s="5">
        <f t="shared" si="5"/>
        <v>57</v>
      </c>
      <c r="R24" s="5">
        <f>VLOOKUP(VALUE(2&amp;$L24),[1]人口世帯集計表!$B$2:$R$119,8,FALSE)</f>
        <v>0</v>
      </c>
      <c r="S24" s="5">
        <f>VLOOKUP(VALUE(2&amp;$L24),[1]人口世帯集計表!$B$2:$R$119,12,FALSE)</f>
        <v>0</v>
      </c>
      <c r="T24" s="5">
        <f>VLOOKUP(VALUE(2&amp;$L24),[1]人口世帯集計表!$B$2:$R$119,15,FALSE)</f>
        <v>0</v>
      </c>
      <c r="U24" s="5">
        <f t="shared" si="6"/>
        <v>0</v>
      </c>
    </row>
    <row r="25" spans="1:21" s="2" customFormat="1" ht="15" customHeight="1" x14ac:dyDescent="0.2">
      <c r="A25" s="3" t="s">
        <v>132</v>
      </c>
      <c r="B25" s="4" t="s">
        <v>133</v>
      </c>
      <c r="C25" s="5">
        <f>VLOOKUP(VALUE(2&amp;$A25),[1]人口世帯集計表!$B$2:$R$119,7,FALSE)+VLOOKUP(VALUE(2&amp;$A25),[1]人口世帯集計表!$B$2:$R$119,9,FALSE)</f>
        <v>210</v>
      </c>
      <c r="D25" s="5">
        <f>VLOOKUP(VALUE(2&amp;$A25),[1]人口世帯集計表!$B$2:$R$119,11,FALSE)</f>
        <v>248</v>
      </c>
      <c r="E25" s="5">
        <f>VLOOKUP(VALUE(2&amp;$A25),[1]人口世帯集計表!$B$2:$R$119,14,FALSE)</f>
        <v>265</v>
      </c>
      <c r="F25" s="5">
        <f t="shared" si="8"/>
        <v>513</v>
      </c>
      <c r="G25" s="5">
        <f>VLOOKUP(VALUE(2&amp;$A25),[1]人口世帯集計表!$B$2:$R$119,8,FALSE)</f>
        <v>5</v>
      </c>
      <c r="H25" s="5">
        <f>VLOOKUP(VALUE(2&amp;$A25),[1]人口世帯集計表!$B$2:$R$119,12,FALSE)</f>
        <v>6</v>
      </c>
      <c r="I25" s="5">
        <f>VLOOKUP(VALUE(2&amp;$A25),[1]人口世帯集計表!$B$2:$R$119,15,FALSE)</f>
        <v>0</v>
      </c>
      <c r="J25" s="5">
        <f t="shared" si="9"/>
        <v>6</v>
      </c>
      <c r="L25" s="3" t="s">
        <v>201</v>
      </c>
      <c r="M25" s="4" t="s">
        <v>202</v>
      </c>
      <c r="N25" s="5">
        <f>VLOOKUP(VALUE(2&amp;$L25),[1]人口世帯集計表!$B$2:$R$119,7,FALSE)+VLOOKUP(VALUE(2&amp;$L25),[1]人口世帯集計表!$B$2:$R$119,9,FALSE)</f>
        <v>86</v>
      </c>
      <c r="O25" s="5">
        <f>VLOOKUP(VALUE(2&amp;$L25),[1]人口世帯集計表!$B$2:$R$119,11,FALSE)</f>
        <v>129</v>
      </c>
      <c r="P25" s="5">
        <f>VLOOKUP(VALUE(2&amp;$L25),[1]人口世帯集計表!$B$2:$R$119,14,FALSE)</f>
        <v>120</v>
      </c>
      <c r="Q25" s="5">
        <f t="shared" si="5"/>
        <v>249</v>
      </c>
      <c r="R25" s="5">
        <f>VLOOKUP(VALUE(2&amp;$L25),[1]人口世帯集計表!$B$2:$R$119,8,FALSE)</f>
        <v>0</v>
      </c>
      <c r="S25" s="5">
        <f>VLOOKUP(VALUE(2&amp;$L25),[1]人口世帯集計表!$B$2:$R$119,12,FALSE)</f>
        <v>0</v>
      </c>
      <c r="T25" s="5">
        <f>VLOOKUP(VALUE(2&amp;$L25),[1]人口世帯集計表!$B$2:$R$119,15,FALSE)</f>
        <v>0</v>
      </c>
      <c r="U25" s="5">
        <f t="shared" si="6"/>
        <v>0</v>
      </c>
    </row>
    <row r="26" spans="1:21" s="2" customFormat="1" ht="15" customHeight="1" x14ac:dyDescent="0.2">
      <c r="A26" s="3" t="s">
        <v>134</v>
      </c>
      <c r="B26" s="4" t="s">
        <v>135</v>
      </c>
      <c r="C26" s="5">
        <f>VLOOKUP(VALUE(2&amp;$A26),[1]人口世帯集計表!$B$2:$R$119,7,FALSE)+VLOOKUP(VALUE(2&amp;$A26),[1]人口世帯集計表!$B$2:$R$119,9,FALSE)</f>
        <v>408</v>
      </c>
      <c r="D26" s="5">
        <f>VLOOKUP(VALUE(2&amp;$A26),[1]人口世帯集計表!$B$2:$R$119,11,FALSE)</f>
        <v>489</v>
      </c>
      <c r="E26" s="5">
        <f>VLOOKUP(VALUE(2&amp;$A26),[1]人口世帯集計表!$B$2:$R$119,14,FALSE)</f>
        <v>555</v>
      </c>
      <c r="F26" s="5">
        <f t="shared" si="8"/>
        <v>1044</v>
      </c>
      <c r="G26" s="5">
        <f>VLOOKUP(VALUE(2&amp;$A26),[1]人口世帯集計表!$B$2:$R$119,8,FALSE)</f>
        <v>8</v>
      </c>
      <c r="H26" s="5">
        <f>VLOOKUP(VALUE(2&amp;$A26),[1]人口世帯集計表!$B$2:$R$119,12,FALSE)</f>
        <v>6</v>
      </c>
      <c r="I26" s="5">
        <f>VLOOKUP(VALUE(2&amp;$A26),[1]人口世帯集計表!$B$2:$R$119,15,FALSE)</f>
        <v>7</v>
      </c>
      <c r="J26" s="5">
        <f t="shared" si="9"/>
        <v>13</v>
      </c>
      <c r="L26" s="3" t="s">
        <v>203</v>
      </c>
      <c r="M26" s="4" t="s">
        <v>204</v>
      </c>
      <c r="N26" s="5">
        <f>VLOOKUP(VALUE(2&amp;$L26),[1]人口世帯集計表!$B$2:$R$119,7,FALSE)+VLOOKUP(VALUE(2&amp;$L26),[1]人口世帯集計表!$B$2:$R$119,9,FALSE)</f>
        <v>18</v>
      </c>
      <c r="O26" s="5">
        <f>VLOOKUP(VALUE(2&amp;$L26),[1]人口世帯集計表!$B$2:$R$119,11,FALSE)</f>
        <v>25</v>
      </c>
      <c r="P26" s="5">
        <f>VLOOKUP(VALUE(2&amp;$L26),[1]人口世帯集計表!$B$2:$R$119,14,FALSE)</f>
        <v>28</v>
      </c>
      <c r="Q26" s="5">
        <f t="shared" si="5"/>
        <v>53</v>
      </c>
      <c r="R26" s="5">
        <f>VLOOKUP(VALUE(2&amp;$L26),[1]人口世帯集計表!$B$2:$R$119,8,FALSE)</f>
        <v>0</v>
      </c>
      <c r="S26" s="5">
        <f>VLOOKUP(VALUE(2&amp;$L26),[1]人口世帯集計表!$B$2:$R$119,12,FALSE)</f>
        <v>0</v>
      </c>
      <c r="T26" s="5">
        <f>VLOOKUP(VALUE(2&amp;$L26),[1]人口世帯集計表!$B$2:$R$119,15,FALSE)</f>
        <v>0</v>
      </c>
      <c r="U26" s="5">
        <f t="shared" si="6"/>
        <v>0</v>
      </c>
    </row>
    <row r="27" spans="1:21" s="2" customFormat="1" ht="15" customHeight="1" x14ac:dyDescent="0.2">
      <c r="A27" s="3" t="s">
        <v>136</v>
      </c>
      <c r="B27" s="4" t="s">
        <v>137</v>
      </c>
      <c r="C27" s="5">
        <f>VLOOKUP(VALUE(2&amp;$A27),[1]人口世帯集計表!$B$2:$R$119,7,FALSE)+VLOOKUP(VALUE(2&amp;$A27),[1]人口世帯集計表!$B$2:$R$119,9,FALSE)</f>
        <v>117</v>
      </c>
      <c r="D27" s="5">
        <f>VLOOKUP(VALUE(2&amp;$A27),[1]人口世帯集計表!$B$2:$R$119,11,FALSE)</f>
        <v>168</v>
      </c>
      <c r="E27" s="5">
        <f>VLOOKUP(VALUE(2&amp;$A27),[1]人口世帯集計表!$B$2:$R$119,14,FALSE)</f>
        <v>157</v>
      </c>
      <c r="F27" s="5">
        <f t="shared" si="8"/>
        <v>325</v>
      </c>
      <c r="G27" s="5">
        <f>VLOOKUP(VALUE(2&amp;$A27),[1]人口世帯集計表!$B$2:$R$119,8,FALSE)</f>
        <v>0</v>
      </c>
      <c r="H27" s="5">
        <f>VLOOKUP(VALUE(2&amp;$A27),[1]人口世帯集計表!$B$2:$R$119,12,FALSE)</f>
        <v>0</v>
      </c>
      <c r="I27" s="5">
        <f>VLOOKUP(VALUE(2&amp;$A27),[1]人口世帯集計表!$B$2:$R$119,15,FALSE)</f>
        <v>0</v>
      </c>
      <c r="J27" s="5">
        <f t="shared" si="9"/>
        <v>0</v>
      </c>
      <c r="L27" s="3" t="s">
        <v>205</v>
      </c>
      <c r="M27" s="4" t="s">
        <v>206</v>
      </c>
      <c r="N27" s="5">
        <f>VLOOKUP(VALUE(2&amp;$L27),[1]人口世帯集計表!$B$2:$R$119,7,FALSE)+VLOOKUP(VALUE(2&amp;$L27),[1]人口世帯集計表!$B$2:$R$119,9,FALSE)</f>
        <v>66</v>
      </c>
      <c r="O27" s="5">
        <f>VLOOKUP(VALUE(2&amp;$L27),[1]人口世帯集計表!$B$2:$R$119,11,FALSE)</f>
        <v>104</v>
      </c>
      <c r="P27" s="5">
        <f>VLOOKUP(VALUE(2&amp;$L27),[1]人口世帯集計表!$B$2:$R$119,14,FALSE)</f>
        <v>116</v>
      </c>
      <c r="Q27" s="5">
        <f t="shared" si="5"/>
        <v>220</v>
      </c>
      <c r="R27" s="5">
        <f>VLOOKUP(VALUE(2&amp;$L27),[1]人口世帯集計表!$B$2:$R$119,8,FALSE)</f>
        <v>0</v>
      </c>
      <c r="S27" s="5">
        <f>VLOOKUP(VALUE(2&amp;$L27),[1]人口世帯集計表!$B$2:$R$119,12,FALSE)</f>
        <v>0</v>
      </c>
      <c r="T27" s="5">
        <f>VLOOKUP(VALUE(2&amp;$L27),[1]人口世帯集計表!$B$2:$R$119,15,FALSE)</f>
        <v>0</v>
      </c>
      <c r="U27" s="5">
        <f t="shared" si="6"/>
        <v>0</v>
      </c>
    </row>
    <row r="28" spans="1:21" s="2" customFormat="1" ht="15" customHeight="1" x14ac:dyDescent="0.2">
      <c r="A28" s="3" t="s">
        <v>138</v>
      </c>
      <c r="B28" s="4" t="s">
        <v>139</v>
      </c>
      <c r="C28" s="5">
        <f>VLOOKUP(VALUE(2&amp;$A28),[1]人口世帯集計表!$B$2:$R$119,7,FALSE)+VLOOKUP(VALUE(2&amp;$A28),[1]人口世帯集計表!$B$2:$R$119,9,FALSE)</f>
        <v>92</v>
      </c>
      <c r="D28" s="5">
        <f>VLOOKUP(VALUE(2&amp;$A28),[1]人口世帯集計表!$B$2:$R$119,11,FALSE)</f>
        <v>112</v>
      </c>
      <c r="E28" s="5">
        <f>VLOOKUP(VALUE(2&amp;$A28),[1]人口世帯集計表!$B$2:$R$119,14,FALSE)</f>
        <v>131</v>
      </c>
      <c r="F28" s="5">
        <f t="shared" si="8"/>
        <v>243</v>
      </c>
      <c r="G28" s="5">
        <f>VLOOKUP(VALUE(2&amp;$A28),[1]人口世帯集計表!$B$2:$R$119,8,FALSE)</f>
        <v>2</v>
      </c>
      <c r="H28" s="5">
        <f>VLOOKUP(VALUE(2&amp;$A28),[1]人口世帯集計表!$B$2:$R$119,12,FALSE)</f>
        <v>2</v>
      </c>
      <c r="I28" s="5">
        <f>VLOOKUP(VALUE(2&amp;$A28),[1]人口世帯集計表!$B$2:$R$119,15,FALSE)</f>
        <v>0</v>
      </c>
      <c r="J28" s="5">
        <f t="shared" si="9"/>
        <v>2</v>
      </c>
      <c r="L28" s="3" t="s">
        <v>207</v>
      </c>
      <c r="M28" s="4" t="s">
        <v>208</v>
      </c>
      <c r="N28" s="5">
        <f>VLOOKUP(VALUE(2&amp;$L28),[1]人口世帯集計表!$B$2:$R$119,7,FALSE)+VLOOKUP(VALUE(2&amp;$L28),[1]人口世帯集計表!$B$2:$R$119,9,FALSE)</f>
        <v>17</v>
      </c>
      <c r="O28" s="5">
        <f>VLOOKUP(VALUE(2&amp;$L28),[1]人口世帯集計表!$B$2:$R$119,11,FALSE)</f>
        <v>31</v>
      </c>
      <c r="P28" s="5">
        <f>VLOOKUP(VALUE(2&amp;$L28),[1]人口世帯集計表!$B$2:$R$119,14,FALSE)</f>
        <v>25</v>
      </c>
      <c r="Q28" s="5">
        <f t="shared" si="5"/>
        <v>56</v>
      </c>
      <c r="R28" s="5">
        <f>VLOOKUP(VALUE(2&amp;$L28),[1]人口世帯集計表!$B$2:$R$119,8,FALSE)</f>
        <v>0</v>
      </c>
      <c r="S28" s="5">
        <f>VLOOKUP(VALUE(2&amp;$L28),[1]人口世帯集計表!$B$2:$R$119,12,FALSE)</f>
        <v>0</v>
      </c>
      <c r="T28" s="5">
        <f>VLOOKUP(VALUE(2&amp;$L28),[1]人口世帯集計表!$B$2:$R$119,15,FALSE)</f>
        <v>1</v>
      </c>
      <c r="U28" s="5">
        <f t="shared" si="6"/>
        <v>1</v>
      </c>
    </row>
    <row r="29" spans="1:21" s="2" customFormat="1" ht="15" customHeight="1" x14ac:dyDescent="0.2">
      <c r="A29" s="3" t="s">
        <v>140</v>
      </c>
      <c r="B29" s="4" t="s">
        <v>141</v>
      </c>
      <c r="C29" s="5">
        <f>VLOOKUP(VALUE(2&amp;$A29),[1]人口世帯集計表!$B$2:$R$119,7,FALSE)+VLOOKUP(VALUE(2&amp;$A29),[1]人口世帯集計表!$B$2:$R$119,9,FALSE)</f>
        <v>107</v>
      </c>
      <c r="D29" s="5">
        <f>VLOOKUP(VALUE(2&amp;$A29),[1]人口世帯集計表!$B$2:$R$119,11,FALSE)</f>
        <v>146</v>
      </c>
      <c r="E29" s="5">
        <f>VLOOKUP(VALUE(2&amp;$A29),[1]人口世帯集計表!$B$2:$R$119,14,FALSE)</f>
        <v>159</v>
      </c>
      <c r="F29" s="5">
        <f t="shared" si="8"/>
        <v>305</v>
      </c>
      <c r="G29" s="5">
        <f>VLOOKUP(VALUE(2&amp;$A29),[1]人口世帯集計表!$B$2:$R$119,8,FALSE)</f>
        <v>6</v>
      </c>
      <c r="H29" s="5">
        <f>VLOOKUP(VALUE(2&amp;$A29),[1]人口世帯集計表!$B$2:$R$119,12,FALSE)</f>
        <v>6</v>
      </c>
      <c r="I29" s="5">
        <f>VLOOKUP(VALUE(2&amp;$A29),[1]人口世帯集計表!$B$2:$R$119,15,FALSE)</f>
        <v>2</v>
      </c>
      <c r="J29" s="5">
        <f t="shared" si="9"/>
        <v>8</v>
      </c>
      <c r="L29" s="3" t="s">
        <v>209</v>
      </c>
      <c r="M29" s="4" t="s">
        <v>210</v>
      </c>
      <c r="N29" s="5">
        <f>VLOOKUP(VALUE(2&amp;$L29),[1]人口世帯集計表!$B$2:$R$119,7,FALSE)+VLOOKUP(VALUE(2&amp;$L29),[1]人口世帯集計表!$B$2:$R$119,9,FALSE)</f>
        <v>20</v>
      </c>
      <c r="O29" s="5">
        <f>VLOOKUP(VALUE(2&amp;$L29),[1]人口世帯集計表!$B$2:$R$119,11,FALSE)</f>
        <v>39</v>
      </c>
      <c r="P29" s="5">
        <f>VLOOKUP(VALUE(2&amp;$L29),[1]人口世帯集計表!$B$2:$R$119,14,FALSE)</f>
        <v>43</v>
      </c>
      <c r="Q29" s="5">
        <f t="shared" si="5"/>
        <v>82</v>
      </c>
      <c r="R29" s="5">
        <f>VLOOKUP(VALUE(2&amp;$L29),[1]人口世帯集計表!$B$2:$R$119,8,FALSE)</f>
        <v>0</v>
      </c>
      <c r="S29" s="5">
        <f>VLOOKUP(VALUE(2&amp;$L29),[1]人口世帯集計表!$B$2:$R$119,12,FALSE)</f>
        <v>0</v>
      </c>
      <c r="T29" s="5">
        <f>VLOOKUP(VALUE(2&amp;$L29),[1]人口世帯集計表!$B$2:$R$119,15,FALSE)</f>
        <v>0</v>
      </c>
      <c r="U29" s="5">
        <f t="shared" si="6"/>
        <v>0</v>
      </c>
    </row>
    <row r="30" spans="1:21" s="2" customFormat="1" ht="15" customHeight="1" x14ac:dyDescent="0.2">
      <c r="A30" s="3" t="s">
        <v>142</v>
      </c>
      <c r="B30" s="4" t="s">
        <v>143</v>
      </c>
      <c r="C30" s="5">
        <f>VLOOKUP(VALUE(2&amp;$A30),[1]人口世帯集計表!$B$2:$R$119,7,FALSE)+VLOOKUP(VALUE(2&amp;$A30),[1]人口世帯集計表!$B$2:$R$119,9,FALSE)</f>
        <v>99</v>
      </c>
      <c r="D30" s="5">
        <f>VLOOKUP(VALUE(2&amp;$A30),[1]人口世帯集計表!$B$2:$R$119,11,FALSE)</f>
        <v>145</v>
      </c>
      <c r="E30" s="5">
        <f>VLOOKUP(VALUE(2&amp;$A30),[1]人口世帯集計表!$B$2:$R$119,14,FALSE)</f>
        <v>150</v>
      </c>
      <c r="F30" s="5">
        <f t="shared" si="8"/>
        <v>295</v>
      </c>
      <c r="G30" s="5">
        <f>VLOOKUP(VALUE(2&amp;$A30),[1]人口世帯集計表!$B$2:$R$119,8,FALSE)</f>
        <v>10</v>
      </c>
      <c r="H30" s="5">
        <f>VLOOKUP(VALUE(2&amp;$A30),[1]人口世帯集計表!$B$2:$R$119,12,FALSE)</f>
        <v>10</v>
      </c>
      <c r="I30" s="5">
        <f>VLOOKUP(VALUE(2&amp;$A30),[1]人口世帯集計表!$B$2:$R$119,15,FALSE)</f>
        <v>0</v>
      </c>
      <c r="J30" s="5">
        <f t="shared" si="9"/>
        <v>10</v>
      </c>
      <c r="L30" s="3" t="s">
        <v>211</v>
      </c>
      <c r="M30" s="4" t="s">
        <v>212</v>
      </c>
      <c r="N30" s="5">
        <f>VLOOKUP(VALUE(2&amp;$L30),[1]人口世帯集計表!$B$2:$R$119,7,FALSE)+VLOOKUP(VALUE(2&amp;$L30),[1]人口世帯集計表!$B$2:$R$119,9,FALSE)</f>
        <v>29</v>
      </c>
      <c r="O30" s="5">
        <f>VLOOKUP(VALUE(2&amp;$L30),[1]人口世帯集計表!$B$2:$R$119,11,FALSE)</f>
        <v>45</v>
      </c>
      <c r="P30" s="5">
        <f>VLOOKUP(VALUE(2&amp;$L30),[1]人口世帯集計表!$B$2:$R$119,14,FALSE)</f>
        <v>40</v>
      </c>
      <c r="Q30" s="5">
        <f t="shared" si="5"/>
        <v>85</v>
      </c>
      <c r="R30" s="5">
        <f>VLOOKUP(VALUE(2&amp;$L30),[1]人口世帯集計表!$B$2:$R$119,8,FALSE)</f>
        <v>0</v>
      </c>
      <c r="S30" s="5">
        <f>VLOOKUP(VALUE(2&amp;$L30),[1]人口世帯集計表!$B$2:$R$119,12,FALSE)</f>
        <v>0</v>
      </c>
      <c r="T30" s="5">
        <f>VLOOKUP(VALUE(2&amp;$L30),[1]人口世帯集計表!$B$2:$R$119,15,FALSE)</f>
        <v>0</v>
      </c>
      <c r="U30" s="5">
        <f t="shared" si="6"/>
        <v>0</v>
      </c>
    </row>
    <row r="31" spans="1:21" s="2" customFormat="1" ht="15" customHeight="1" x14ac:dyDescent="0.2">
      <c r="A31" s="3" t="s">
        <v>144</v>
      </c>
      <c r="B31" s="4" t="s">
        <v>145</v>
      </c>
      <c r="C31" s="5">
        <f>VLOOKUP(VALUE(2&amp;$A31),[1]人口世帯集計表!$B$2:$R$119,7,FALSE)+VLOOKUP(VALUE(2&amp;$A31),[1]人口世帯集計表!$B$2:$R$119,9,FALSE)</f>
        <v>30</v>
      </c>
      <c r="D31" s="5">
        <f>VLOOKUP(VALUE(2&amp;$A31),[1]人口世帯集計表!$B$2:$R$119,11,FALSE)</f>
        <v>44</v>
      </c>
      <c r="E31" s="5">
        <f>VLOOKUP(VALUE(2&amp;$A31),[1]人口世帯集計表!$B$2:$R$119,14,FALSE)</f>
        <v>36</v>
      </c>
      <c r="F31" s="5">
        <f t="shared" si="8"/>
        <v>80</v>
      </c>
      <c r="G31" s="5">
        <f>VLOOKUP(VALUE(2&amp;$A31),[1]人口世帯集計表!$B$2:$R$119,8,FALSE)</f>
        <v>0</v>
      </c>
      <c r="H31" s="5">
        <f>VLOOKUP(VALUE(2&amp;$A31),[1]人口世帯集計表!$B$2:$R$119,12,FALSE)</f>
        <v>0</v>
      </c>
      <c r="I31" s="5">
        <f>VLOOKUP(VALUE(2&amp;$A31),[1]人口世帯集計表!$B$2:$R$119,15,FALSE)</f>
        <v>0</v>
      </c>
      <c r="J31" s="5">
        <f t="shared" si="9"/>
        <v>0</v>
      </c>
      <c r="L31" s="3" t="s">
        <v>213</v>
      </c>
      <c r="M31" s="4" t="s">
        <v>214</v>
      </c>
      <c r="N31" s="5">
        <f>VLOOKUP(VALUE(2&amp;$L31),[1]人口世帯集計表!$B$2:$R$119,7,FALSE)+VLOOKUP(VALUE(2&amp;$L31),[1]人口世帯集計表!$B$2:$R$119,9,FALSE)</f>
        <v>20</v>
      </c>
      <c r="O31" s="5">
        <f>VLOOKUP(VALUE(2&amp;$L31),[1]人口世帯集計表!$B$2:$R$119,11,FALSE)</f>
        <v>34</v>
      </c>
      <c r="P31" s="5">
        <f>VLOOKUP(VALUE(2&amp;$L31),[1]人口世帯集計表!$B$2:$R$119,14,FALSE)</f>
        <v>28</v>
      </c>
      <c r="Q31" s="5">
        <f t="shared" si="5"/>
        <v>62</v>
      </c>
      <c r="R31" s="5">
        <f>VLOOKUP(VALUE(2&amp;$L31),[1]人口世帯集計表!$B$2:$R$119,8,FALSE)</f>
        <v>0</v>
      </c>
      <c r="S31" s="5">
        <f>VLOOKUP(VALUE(2&amp;$L31),[1]人口世帯集計表!$B$2:$R$119,12,FALSE)</f>
        <v>0</v>
      </c>
      <c r="T31" s="5">
        <f>VLOOKUP(VALUE(2&amp;$L31),[1]人口世帯集計表!$B$2:$R$119,15,FALSE)</f>
        <v>0</v>
      </c>
      <c r="U31" s="5">
        <f t="shared" si="6"/>
        <v>0</v>
      </c>
    </row>
    <row r="32" spans="1:21" s="2" customFormat="1" ht="15" customHeight="1" x14ac:dyDescent="0.2">
      <c r="A32" s="3" t="s">
        <v>146</v>
      </c>
      <c r="B32" s="4" t="s">
        <v>147</v>
      </c>
      <c r="C32" s="5">
        <f>VLOOKUP(VALUE(2&amp;$A32),[1]人口世帯集計表!$B$2:$R$119,7,FALSE)+VLOOKUP(VALUE(2&amp;$A32),[1]人口世帯集計表!$B$2:$R$119,9,FALSE)</f>
        <v>61</v>
      </c>
      <c r="D32" s="5">
        <f>VLOOKUP(VALUE(2&amp;$A32),[1]人口世帯集計表!$B$2:$R$119,11,FALSE)</f>
        <v>100</v>
      </c>
      <c r="E32" s="5">
        <f>VLOOKUP(VALUE(2&amp;$A32),[1]人口世帯集計表!$B$2:$R$119,14,FALSE)</f>
        <v>100</v>
      </c>
      <c r="F32" s="5">
        <f t="shared" si="8"/>
        <v>200</v>
      </c>
      <c r="G32" s="5">
        <f>VLOOKUP(VALUE(2&amp;$A32),[1]人口世帯集計表!$B$2:$R$119,8,FALSE)</f>
        <v>0</v>
      </c>
      <c r="H32" s="5">
        <f>VLOOKUP(VALUE(2&amp;$A32),[1]人口世帯集計表!$B$2:$R$119,12,FALSE)</f>
        <v>0</v>
      </c>
      <c r="I32" s="5">
        <f>VLOOKUP(VALUE(2&amp;$A32),[1]人口世帯集計表!$B$2:$R$119,15,FALSE)</f>
        <v>0</v>
      </c>
      <c r="J32" s="5">
        <f t="shared" si="9"/>
        <v>0</v>
      </c>
      <c r="L32" s="3" t="s">
        <v>215</v>
      </c>
      <c r="M32" s="4" t="s">
        <v>216</v>
      </c>
      <c r="N32" s="5">
        <f>VLOOKUP(VALUE(2&amp;$L32),[1]人口世帯集計表!$B$2:$R$119,7,FALSE)+VLOOKUP(VALUE(2&amp;$L32),[1]人口世帯集計表!$B$2:$R$119,9,FALSE)</f>
        <v>15</v>
      </c>
      <c r="O32" s="5">
        <f>VLOOKUP(VALUE(2&amp;$L32),[1]人口世帯集計表!$B$2:$R$119,11,FALSE)</f>
        <v>16</v>
      </c>
      <c r="P32" s="5">
        <f>VLOOKUP(VALUE(2&amp;$L32),[1]人口世帯集計表!$B$2:$R$119,14,FALSE)</f>
        <v>20</v>
      </c>
      <c r="Q32" s="5">
        <f t="shared" si="5"/>
        <v>36</v>
      </c>
      <c r="R32" s="5">
        <f>VLOOKUP(VALUE(2&amp;$L32),[1]人口世帯集計表!$B$2:$R$119,8,FALSE)</f>
        <v>0</v>
      </c>
      <c r="S32" s="5">
        <f>VLOOKUP(VALUE(2&amp;$L32),[1]人口世帯集計表!$B$2:$R$119,12,FALSE)</f>
        <v>0</v>
      </c>
      <c r="T32" s="5">
        <f>VLOOKUP(VALUE(2&amp;$L32),[1]人口世帯集計表!$B$2:$R$119,15,FALSE)</f>
        <v>0</v>
      </c>
      <c r="U32" s="5">
        <f t="shared" si="6"/>
        <v>0</v>
      </c>
    </row>
    <row r="33" spans="1:22" s="2" customFormat="1" ht="15" customHeight="1" x14ac:dyDescent="0.2">
      <c r="A33" s="3" t="s">
        <v>148</v>
      </c>
      <c r="B33" s="4" t="s">
        <v>149</v>
      </c>
      <c r="C33" s="5">
        <f>VLOOKUP(VALUE(2&amp;$A33),[1]人口世帯集計表!$B$2:$R$119,7,FALSE)+VLOOKUP(VALUE(2&amp;$A33),[1]人口世帯集計表!$B$2:$R$119,9,FALSE)</f>
        <v>25</v>
      </c>
      <c r="D33" s="5">
        <f>VLOOKUP(VALUE(2&amp;$A33),[1]人口世帯集計表!$B$2:$R$119,11,FALSE)</f>
        <v>37</v>
      </c>
      <c r="E33" s="5">
        <f>VLOOKUP(VALUE(2&amp;$A33),[1]人口世帯集計表!$B$2:$R$119,14,FALSE)</f>
        <v>38</v>
      </c>
      <c r="F33" s="5">
        <f t="shared" si="8"/>
        <v>75</v>
      </c>
      <c r="G33" s="5">
        <f>VLOOKUP(VALUE(2&amp;$A33),[1]人口世帯集計表!$B$2:$R$119,8,FALSE)</f>
        <v>0</v>
      </c>
      <c r="H33" s="5">
        <f>VLOOKUP(VALUE(2&amp;$A33),[1]人口世帯集計表!$B$2:$R$119,12,FALSE)</f>
        <v>0</v>
      </c>
      <c r="I33" s="5">
        <f>VLOOKUP(VALUE(2&amp;$A33),[1]人口世帯集計表!$B$2:$R$119,15,FALSE)</f>
        <v>1</v>
      </c>
      <c r="J33" s="5">
        <f t="shared" si="9"/>
        <v>1</v>
      </c>
      <c r="L33" s="3" t="s">
        <v>217</v>
      </c>
      <c r="M33" s="4" t="s">
        <v>218</v>
      </c>
      <c r="N33" s="5">
        <f>VLOOKUP(VALUE(2&amp;$L33),[1]人口世帯集計表!$B$2:$R$119,7,FALSE)+VLOOKUP(VALUE(2&amp;$L33),[1]人口世帯集計表!$B$2:$R$119,9,FALSE)</f>
        <v>22</v>
      </c>
      <c r="O33" s="5">
        <f>VLOOKUP(VALUE(2&amp;$L33),[1]人口世帯集計表!$B$2:$R$119,11,FALSE)</f>
        <v>38</v>
      </c>
      <c r="P33" s="5">
        <f>VLOOKUP(VALUE(2&amp;$L33),[1]人口世帯集計表!$B$2:$R$119,14,FALSE)</f>
        <v>39</v>
      </c>
      <c r="Q33" s="5">
        <f t="shared" si="5"/>
        <v>77</v>
      </c>
      <c r="R33" s="5">
        <f>VLOOKUP(VALUE(2&amp;$L33),[1]人口世帯集計表!$B$2:$R$119,8,FALSE)</f>
        <v>0</v>
      </c>
      <c r="S33" s="5">
        <f>VLOOKUP(VALUE(2&amp;$L33),[1]人口世帯集計表!$B$2:$R$119,12,FALSE)</f>
        <v>0</v>
      </c>
      <c r="T33" s="5">
        <f>VLOOKUP(VALUE(2&amp;$L33),[1]人口世帯集計表!$B$2:$R$119,15,FALSE)</f>
        <v>0</v>
      </c>
      <c r="U33" s="5">
        <f t="shared" si="6"/>
        <v>0</v>
      </c>
    </row>
    <row r="34" spans="1:22" s="2" customFormat="1" ht="15" customHeight="1" x14ac:dyDescent="0.2">
      <c r="A34" s="3" t="s">
        <v>150</v>
      </c>
      <c r="B34" s="4" t="s">
        <v>151</v>
      </c>
      <c r="C34" s="5">
        <f>VLOOKUP(VALUE(2&amp;$A34),[1]人口世帯集計表!$B$2:$R$119,7,FALSE)+VLOOKUP(VALUE(2&amp;$A34),[1]人口世帯集計表!$B$2:$R$119,9,FALSE)</f>
        <v>19</v>
      </c>
      <c r="D34" s="5">
        <f>VLOOKUP(VALUE(2&amp;$A34),[1]人口世帯集計表!$B$2:$R$119,11,FALSE)</f>
        <v>38</v>
      </c>
      <c r="E34" s="5">
        <f>VLOOKUP(VALUE(2&amp;$A34),[1]人口世帯集計表!$B$2:$R$119,14,FALSE)</f>
        <v>31</v>
      </c>
      <c r="F34" s="5">
        <f t="shared" si="8"/>
        <v>69</v>
      </c>
      <c r="G34" s="5">
        <f>VLOOKUP(VALUE(2&amp;$A34),[1]人口世帯集計表!$B$2:$R$119,8,FALSE)</f>
        <v>0</v>
      </c>
      <c r="H34" s="5">
        <f>VLOOKUP(VALUE(2&amp;$A34),[1]人口世帯集計表!$B$2:$R$119,12,FALSE)</f>
        <v>0</v>
      </c>
      <c r="I34" s="5">
        <f>VLOOKUP(VALUE(2&amp;$A34),[1]人口世帯集計表!$B$2:$R$119,15,FALSE)</f>
        <v>0</v>
      </c>
      <c r="J34" s="5">
        <f t="shared" si="9"/>
        <v>0</v>
      </c>
      <c r="L34" s="3" t="s">
        <v>219</v>
      </c>
      <c r="M34" s="4" t="s">
        <v>220</v>
      </c>
      <c r="N34" s="5">
        <f>VLOOKUP(VALUE(2&amp;$L34),[1]人口世帯集計表!$B$2:$R$119,7,FALSE)+VLOOKUP(VALUE(2&amp;$L34),[1]人口世帯集計表!$B$2:$R$119,9,FALSE)</f>
        <v>63</v>
      </c>
      <c r="O34" s="5">
        <f>VLOOKUP(VALUE(2&amp;$L34),[1]人口世帯集計表!$B$2:$R$119,11,FALSE)</f>
        <v>107</v>
      </c>
      <c r="P34" s="5">
        <f>VLOOKUP(VALUE(2&amp;$L34),[1]人口世帯集計表!$B$2:$R$119,14,FALSE)</f>
        <v>111</v>
      </c>
      <c r="Q34" s="5">
        <f t="shared" si="5"/>
        <v>218</v>
      </c>
      <c r="R34" s="5">
        <f>VLOOKUP(VALUE(2&amp;$L34),[1]人口世帯集計表!$B$2:$R$119,8,FALSE)</f>
        <v>0</v>
      </c>
      <c r="S34" s="5">
        <f>VLOOKUP(VALUE(2&amp;$L34),[1]人口世帯集計表!$B$2:$R$119,12,FALSE)</f>
        <v>0</v>
      </c>
      <c r="T34" s="5">
        <f>VLOOKUP(VALUE(2&amp;$L34),[1]人口世帯集計表!$B$2:$R$119,15,FALSE)</f>
        <v>0</v>
      </c>
      <c r="U34" s="5">
        <f t="shared" si="6"/>
        <v>0</v>
      </c>
    </row>
    <row r="35" spans="1:22" s="2" customFormat="1" ht="15" customHeight="1" x14ac:dyDescent="0.2">
      <c r="A35" s="3" t="s">
        <v>152</v>
      </c>
      <c r="B35" s="4" t="s">
        <v>153</v>
      </c>
      <c r="C35" s="5">
        <f>VLOOKUP(VALUE(2&amp;$A35),[1]人口世帯集計表!$B$2:$R$119,7,FALSE)+VLOOKUP(VALUE(2&amp;$A35),[1]人口世帯集計表!$B$2:$R$119,9,FALSE)</f>
        <v>27</v>
      </c>
      <c r="D35" s="5">
        <f>VLOOKUP(VALUE(2&amp;$A35),[1]人口世帯集計表!$B$2:$R$119,11,FALSE)</f>
        <v>47</v>
      </c>
      <c r="E35" s="5">
        <f>VLOOKUP(VALUE(2&amp;$A35),[1]人口世帯集計表!$B$2:$R$119,14,FALSE)</f>
        <v>40</v>
      </c>
      <c r="F35" s="5">
        <f t="shared" si="8"/>
        <v>87</v>
      </c>
      <c r="G35" s="5">
        <f>VLOOKUP(VALUE(2&amp;$A35),[1]人口世帯集計表!$B$2:$R$119,8,FALSE)</f>
        <v>0</v>
      </c>
      <c r="H35" s="5">
        <f>VLOOKUP(VALUE(2&amp;$A35),[1]人口世帯集計表!$B$2:$R$119,12,FALSE)</f>
        <v>0</v>
      </c>
      <c r="I35" s="5">
        <f>VLOOKUP(VALUE(2&amp;$A35),[1]人口世帯集計表!$B$2:$R$119,15,FALSE)</f>
        <v>0</v>
      </c>
      <c r="J35" s="5">
        <f t="shared" si="9"/>
        <v>0</v>
      </c>
      <c r="L35" s="3" t="s">
        <v>221</v>
      </c>
      <c r="M35" s="4" t="s">
        <v>222</v>
      </c>
      <c r="N35" s="5">
        <f>VLOOKUP(VALUE(2&amp;$L35),[1]人口世帯集計表!$B$2:$R$119,7,FALSE)+VLOOKUP(VALUE(2&amp;$L35),[1]人口世帯集計表!$B$2:$R$119,9,FALSE)</f>
        <v>69</v>
      </c>
      <c r="O35" s="5">
        <f>VLOOKUP(VALUE(2&amp;$L35),[1]人口世帯集計表!$B$2:$R$119,11,FALSE)</f>
        <v>88</v>
      </c>
      <c r="P35" s="5">
        <f>VLOOKUP(VALUE(2&amp;$L35),[1]人口世帯集計表!$B$2:$R$119,14,FALSE)</f>
        <v>114</v>
      </c>
      <c r="Q35" s="5">
        <f t="shared" si="5"/>
        <v>202</v>
      </c>
      <c r="R35" s="5">
        <f>VLOOKUP(VALUE(2&amp;$L35),[1]人口世帯集計表!$B$2:$R$119,8,FALSE)</f>
        <v>0</v>
      </c>
      <c r="S35" s="5">
        <f>VLOOKUP(VALUE(2&amp;$L35),[1]人口世帯集計表!$B$2:$R$119,12,FALSE)</f>
        <v>0</v>
      </c>
      <c r="T35" s="5">
        <f>VLOOKUP(VALUE(2&amp;$L35),[1]人口世帯集計表!$B$2:$R$119,15,FALSE)</f>
        <v>0</v>
      </c>
      <c r="U35" s="5">
        <f t="shared" si="6"/>
        <v>0</v>
      </c>
    </row>
    <row r="36" spans="1:22" s="2" customFormat="1" ht="15" customHeight="1" x14ac:dyDescent="0.2">
      <c r="A36" s="3" t="s">
        <v>154</v>
      </c>
      <c r="B36" s="4" t="s">
        <v>155</v>
      </c>
      <c r="C36" s="5">
        <f>VLOOKUP(VALUE(2&amp;$A36),[1]人口世帯集計表!$B$2:$R$119,7,FALSE)+VLOOKUP(VALUE(2&amp;$A36),[1]人口世帯集計表!$B$2:$R$119,9,FALSE)</f>
        <v>12</v>
      </c>
      <c r="D36" s="5">
        <f>VLOOKUP(VALUE(2&amp;$A36),[1]人口世帯集計表!$B$2:$R$119,11,FALSE)</f>
        <v>16</v>
      </c>
      <c r="E36" s="5">
        <f>VLOOKUP(VALUE(2&amp;$A36),[1]人口世帯集計表!$B$2:$R$119,14,FALSE)</f>
        <v>13</v>
      </c>
      <c r="F36" s="5">
        <f t="shared" si="8"/>
        <v>29</v>
      </c>
      <c r="G36" s="5">
        <f>VLOOKUP(VALUE(2&amp;$A36),[1]人口世帯集計表!$B$2:$R$119,8,FALSE)</f>
        <v>0</v>
      </c>
      <c r="H36" s="5">
        <f>VLOOKUP(VALUE(2&amp;$A36),[1]人口世帯集計表!$B$2:$R$119,12,FALSE)</f>
        <v>0</v>
      </c>
      <c r="I36" s="5">
        <f>VLOOKUP(VALUE(2&amp;$A36),[1]人口世帯集計表!$B$2:$R$119,15,FALSE)</f>
        <v>0</v>
      </c>
      <c r="J36" s="5">
        <f t="shared" si="9"/>
        <v>0</v>
      </c>
      <c r="L36" s="3" t="s">
        <v>223</v>
      </c>
      <c r="M36" s="4" t="s">
        <v>224</v>
      </c>
      <c r="N36" s="5">
        <f>VLOOKUP(VALUE(2&amp;$L36),[1]人口世帯集計表!$B$2:$R$119,7,FALSE)+VLOOKUP(VALUE(2&amp;$L36),[1]人口世帯集計表!$B$2:$R$119,9,FALSE)</f>
        <v>11</v>
      </c>
      <c r="O36" s="5">
        <f>VLOOKUP(VALUE(2&amp;$L36),[1]人口世帯集計表!$B$2:$R$119,11,FALSE)</f>
        <v>25</v>
      </c>
      <c r="P36" s="5">
        <f>VLOOKUP(VALUE(2&amp;$L36),[1]人口世帯集計表!$B$2:$R$119,14,FALSE)</f>
        <v>16</v>
      </c>
      <c r="Q36" s="5">
        <f t="shared" si="5"/>
        <v>41</v>
      </c>
      <c r="R36" s="5">
        <f>VLOOKUP(VALUE(2&amp;$L36),[1]人口世帯集計表!$B$2:$R$119,8,FALSE)</f>
        <v>0</v>
      </c>
      <c r="S36" s="5">
        <f>VLOOKUP(VALUE(2&amp;$L36),[1]人口世帯集計表!$B$2:$R$119,12,FALSE)</f>
        <v>0</v>
      </c>
      <c r="T36" s="5">
        <f>VLOOKUP(VALUE(2&amp;$L36),[1]人口世帯集計表!$B$2:$R$119,15,FALSE)</f>
        <v>0</v>
      </c>
      <c r="U36" s="5">
        <f t="shared" si="6"/>
        <v>0</v>
      </c>
    </row>
    <row r="37" spans="1:22" s="2" customFormat="1" ht="15" customHeight="1" x14ac:dyDescent="0.2">
      <c r="A37" s="3" t="s">
        <v>156</v>
      </c>
      <c r="B37" s="4" t="s">
        <v>157</v>
      </c>
      <c r="C37" s="5">
        <f>VLOOKUP(VALUE(2&amp;$A37),[1]人口世帯集計表!$B$2:$R$119,7,FALSE)+VLOOKUP(VALUE(2&amp;$A37),[1]人口世帯集計表!$B$2:$R$119,9,FALSE)</f>
        <v>46</v>
      </c>
      <c r="D37" s="5">
        <f>VLOOKUP(VALUE(2&amp;$A37),[1]人口世帯集計表!$B$2:$R$119,11,FALSE)</f>
        <v>83</v>
      </c>
      <c r="E37" s="5">
        <f>VLOOKUP(VALUE(2&amp;$A37),[1]人口世帯集計表!$B$2:$R$119,14,FALSE)</f>
        <v>75</v>
      </c>
      <c r="F37" s="5">
        <f t="shared" si="8"/>
        <v>158</v>
      </c>
      <c r="G37" s="5">
        <f>VLOOKUP(VALUE(2&amp;$A37),[1]人口世帯集計表!$B$2:$R$119,8,FALSE)</f>
        <v>0</v>
      </c>
      <c r="H37" s="5">
        <f>VLOOKUP(VALUE(2&amp;$A37),[1]人口世帯集計表!$B$2:$R$119,12,FALSE)</f>
        <v>0</v>
      </c>
      <c r="I37" s="5">
        <f>VLOOKUP(VALUE(2&amp;$A37),[1]人口世帯集計表!$B$2:$R$119,15,FALSE)</f>
        <v>0</v>
      </c>
      <c r="J37" s="5">
        <f t="shared" si="9"/>
        <v>0</v>
      </c>
      <c r="L37" s="3" t="s">
        <v>225</v>
      </c>
      <c r="M37" s="4" t="s">
        <v>226</v>
      </c>
      <c r="N37" s="5">
        <f>VLOOKUP(VALUE(2&amp;$L37),[1]人口世帯集計表!$B$2:$R$119,7,FALSE)+VLOOKUP(VALUE(2&amp;$L37),[1]人口世帯集計表!$B$2:$R$119,9,FALSE)</f>
        <v>7</v>
      </c>
      <c r="O37" s="5">
        <f>VLOOKUP(VALUE(2&amp;$L37),[1]人口世帯集計表!$B$2:$R$119,11,FALSE)</f>
        <v>14</v>
      </c>
      <c r="P37" s="5">
        <f>VLOOKUP(VALUE(2&amp;$L37),[1]人口世帯集計表!$B$2:$R$119,14,FALSE)</f>
        <v>12</v>
      </c>
      <c r="Q37" s="5">
        <f t="shared" si="5"/>
        <v>26</v>
      </c>
      <c r="R37" s="5">
        <f>VLOOKUP(VALUE(2&amp;$L37),[1]人口世帯集計表!$B$2:$R$119,8,FALSE)</f>
        <v>0</v>
      </c>
      <c r="S37" s="5">
        <f>VLOOKUP(VALUE(2&amp;$L37),[1]人口世帯集計表!$B$2:$R$119,12,FALSE)</f>
        <v>0</v>
      </c>
      <c r="T37" s="5">
        <f>VLOOKUP(VALUE(2&amp;$L37),[1]人口世帯集計表!$B$2:$R$119,15,FALSE)</f>
        <v>0</v>
      </c>
      <c r="U37" s="5">
        <f t="shared" si="6"/>
        <v>0</v>
      </c>
    </row>
    <row r="38" spans="1:22" s="2" customFormat="1" ht="15" customHeight="1" x14ac:dyDescent="0.2">
      <c r="A38" s="3" t="s">
        <v>158</v>
      </c>
      <c r="B38" s="4" t="s">
        <v>159</v>
      </c>
      <c r="C38" s="5">
        <f>VLOOKUP(VALUE(2&amp;$A38),[1]人口世帯集計表!$B$2:$R$119,7,FALSE)+VLOOKUP(VALUE(2&amp;$A38),[1]人口世帯集計表!$B$2:$R$119,9,FALSE)</f>
        <v>12</v>
      </c>
      <c r="D38" s="5">
        <f>VLOOKUP(VALUE(2&amp;$A38),[1]人口世帯集計表!$B$2:$R$119,11,FALSE)</f>
        <v>11</v>
      </c>
      <c r="E38" s="5">
        <f>VLOOKUP(VALUE(2&amp;$A38),[1]人口世帯集計表!$B$2:$R$119,14,FALSE)</f>
        <v>13</v>
      </c>
      <c r="F38" s="5">
        <f t="shared" si="8"/>
        <v>24</v>
      </c>
      <c r="G38" s="5">
        <f>VLOOKUP(VALUE(2&amp;$A38),[1]人口世帯集計表!$B$2:$R$119,8,FALSE)</f>
        <v>0</v>
      </c>
      <c r="H38" s="5">
        <f>VLOOKUP(VALUE(2&amp;$A38),[1]人口世帯集計表!$B$2:$R$119,12,FALSE)</f>
        <v>0</v>
      </c>
      <c r="I38" s="5">
        <f>VLOOKUP(VALUE(2&amp;$A38),[1]人口世帯集計表!$B$2:$R$119,15,FALSE)</f>
        <v>0</v>
      </c>
      <c r="J38" s="5">
        <f t="shared" si="9"/>
        <v>0</v>
      </c>
      <c r="L38" s="3" t="s">
        <v>227</v>
      </c>
      <c r="M38" s="4" t="s">
        <v>228</v>
      </c>
      <c r="N38" s="5">
        <f>VLOOKUP(VALUE(2&amp;$L38),[1]人口世帯集計表!$B$2:$R$119,7,FALSE)+VLOOKUP(VALUE(2&amp;$L38),[1]人口世帯集計表!$B$2:$R$119,9,FALSE)</f>
        <v>17</v>
      </c>
      <c r="O38" s="5">
        <f>VLOOKUP(VALUE(2&amp;$L38),[1]人口世帯集計表!$B$2:$R$119,11,FALSE)</f>
        <v>26</v>
      </c>
      <c r="P38" s="5">
        <f>VLOOKUP(VALUE(2&amp;$L38),[1]人口世帯集計表!$B$2:$R$119,14,FALSE)</f>
        <v>28</v>
      </c>
      <c r="Q38" s="5">
        <f t="shared" si="5"/>
        <v>54</v>
      </c>
      <c r="R38" s="5">
        <f>VLOOKUP(VALUE(2&amp;$L38),[1]人口世帯集計表!$B$2:$R$119,8,FALSE)</f>
        <v>0</v>
      </c>
      <c r="S38" s="5">
        <f>VLOOKUP(VALUE(2&amp;$L38),[1]人口世帯集計表!$B$2:$R$119,12,FALSE)</f>
        <v>0</v>
      </c>
      <c r="T38" s="5">
        <f>VLOOKUP(VALUE(2&amp;$L38),[1]人口世帯集計表!$B$2:$R$119,15,FALSE)</f>
        <v>0</v>
      </c>
      <c r="U38" s="5">
        <f t="shared" si="6"/>
        <v>0</v>
      </c>
    </row>
    <row r="39" spans="1:22" s="2" customFormat="1" ht="15" customHeight="1" x14ac:dyDescent="0.2">
      <c r="A39" s="3" t="s">
        <v>160</v>
      </c>
      <c r="B39" s="4" t="s">
        <v>161</v>
      </c>
      <c r="C39" s="5">
        <f>VLOOKUP(VALUE(2&amp;$A39),[1]人口世帯集計表!$B$2:$R$119,7,FALSE)+VLOOKUP(VALUE(2&amp;$A39),[1]人口世帯集計表!$B$2:$R$119,9,FALSE)</f>
        <v>15</v>
      </c>
      <c r="D39" s="5">
        <f>VLOOKUP(VALUE(2&amp;$A39),[1]人口世帯集計表!$B$2:$R$119,11,FALSE)</f>
        <v>21</v>
      </c>
      <c r="E39" s="5">
        <f>VLOOKUP(VALUE(2&amp;$A39),[1]人口世帯集計表!$B$2:$R$119,14,FALSE)</f>
        <v>20</v>
      </c>
      <c r="F39" s="5">
        <f t="shared" si="8"/>
        <v>41</v>
      </c>
      <c r="G39" s="5">
        <f>VLOOKUP(VALUE(2&amp;$A39),[1]人口世帯集計表!$B$2:$R$119,8,FALSE)</f>
        <v>0</v>
      </c>
      <c r="H39" s="5">
        <f>VLOOKUP(VALUE(2&amp;$A39),[1]人口世帯集計表!$B$2:$R$119,12,FALSE)</f>
        <v>0</v>
      </c>
      <c r="I39" s="5">
        <f>VLOOKUP(VALUE(2&amp;$A39),[1]人口世帯集計表!$B$2:$R$119,15,FALSE)</f>
        <v>0</v>
      </c>
      <c r="J39" s="5">
        <f t="shared" si="9"/>
        <v>0</v>
      </c>
      <c r="L39" s="3" t="s">
        <v>229</v>
      </c>
      <c r="M39" s="4" t="s">
        <v>230</v>
      </c>
      <c r="N39" s="5">
        <f>VLOOKUP(VALUE(2&amp;$L39),[1]人口世帯集計表!$B$2:$R$119,7,FALSE)+VLOOKUP(VALUE(2&amp;$L39),[1]人口世帯集計表!$B$2:$R$119,9,FALSE)</f>
        <v>17</v>
      </c>
      <c r="O39" s="5">
        <f>VLOOKUP(VALUE(2&amp;$L39),[1]人口世帯集計表!$B$2:$R$119,11,FALSE)</f>
        <v>32</v>
      </c>
      <c r="P39" s="5">
        <f>VLOOKUP(VALUE(2&amp;$L39),[1]人口世帯集計表!$B$2:$R$119,14,FALSE)</f>
        <v>34</v>
      </c>
      <c r="Q39" s="5">
        <f t="shared" si="5"/>
        <v>66</v>
      </c>
      <c r="R39" s="5">
        <f>VLOOKUP(VALUE(2&amp;$L39),[1]人口世帯集計表!$B$2:$R$119,8,FALSE)</f>
        <v>0</v>
      </c>
      <c r="S39" s="5">
        <f>VLOOKUP(VALUE(2&amp;$L39),[1]人口世帯集計表!$B$2:$R$119,12,FALSE)</f>
        <v>0</v>
      </c>
      <c r="T39" s="5">
        <f>VLOOKUP(VALUE(2&amp;$L39),[1]人口世帯集計表!$B$2:$R$119,15,FALSE)</f>
        <v>0</v>
      </c>
      <c r="U39" s="5">
        <f t="shared" si="6"/>
        <v>0</v>
      </c>
    </row>
    <row r="40" spans="1:22" s="2" customFormat="1" ht="15" customHeight="1" x14ac:dyDescent="0.2">
      <c r="A40" s="3" t="s">
        <v>162</v>
      </c>
      <c r="B40" s="4" t="s">
        <v>163</v>
      </c>
      <c r="C40" s="5">
        <f>VLOOKUP(VALUE(2&amp;$A40),[1]人口世帯集計表!$B$2:$R$119,7,FALSE)+VLOOKUP(VALUE(2&amp;$A40),[1]人口世帯集計表!$B$2:$R$119,9,FALSE)</f>
        <v>118</v>
      </c>
      <c r="D40" s="5">
        <f>VLOOKUP(VALUE(2&amp;$A40),[1]人口世帯集計表!$B$2:$R$119,11,FALSE)</f>
        <v>155</v>
      </c>
      <c r="E40" s="5">
        <f>VLOOKUP(VALUE(2&amp;$A40),[1]人口世帯集計表!$B$2:$R$119,14,FALSE)</f>
        <v>130</v>
      </c>
      <c r="F40" s="5">
        <f t="shared" si="8"/>
        <v>285</v>
      </c>
      <c r="G40" s="5">
        <f>VLOOKUP(VALUE(2&amp;$A40),[1]人口世帯集計表!$B$2:$R$119,8,FALSE)</f>
        <v>1</v>
      </c>
      <c r="H40" s="5">
        <f>VLOOKUP(VALUE(2&amp;$A40),[1]人口世帯集計表!$B$2:$R$119,12,FALSE)</f>
        <v>1</v>
      </c>
      <c r="I40" s="5">
        <f>VLOOKUP(VALUE(2&amp;$A40),[1]人口世帯集計表!$B$2:$R$119,15,FALSE)</f>
        <v>0</v>
      </c>
      <c r="J40" s="5">
        <f t="shared" si="9"/>
        <v>1</v>
      </c>
      <c r="L40" s="3" t="s">
        <v>231</v>
      </c>
      <c r="M40" s="4" t="s">
        <v>232</v>
      </c>
      <c r="N40" s="5">
        <f>VLOOKUP(VALUE(2&amp;$L40),[1]人口世帯集計表!$B$2:$R$119,7,FALSE)+VLOOKUP(VALUE(2&amp;$L40),[1]人口世帯集計表!$B$2:$R$119,9,FALSE)</f>
        <v>80</v>
      </c>
      <c r="O40" s="5">
        <f>VLOOKUP(VALUE(2&amp;$L40),[1]人口世帯集計表!$B$2:$R$119,11,FALSE)</f>
        <v>16</v>
      </c>
      <c r="P40" s="5">
        <f>VLOOKUP(VALUE(2&amp;$L40),[1]人口世帯集計表!$B$2:$R$119,14,FALSE)</f>
        <v>64</v>
      </c>
      <c r="Q40" s="5">
        <f t="shared" si="5"/>
        <v>80</v>
      </c>
      <c r="R40" s="5">
        <f>VLOOKUP(VALUE(2&amp;$L40),[1]人口世帯集計表!$B$2:$R$119,8,FALSE)</f>
        <v>0</v>
      </c>
      <c r="S40" s="5">
        <f>VLOOKUP(VALUE(2&amp;$L40),[1]人口世帯集計表!$B$2:$R$119,12,FALSE)</f>
        <v>0</v>
      </c>
      <c r="T40" s="5">
        <f>VLOOKUP(VALUE(2&amp;$L40),[1]人口世帯集計表!$B$2:$R$119,15,FALSE)</f>
        <v>0</v>
      </c>
      <c r="U40" s="5">
        <f t="shared" si="6"/>
        <v>0</v>
      </c>
    </row>
    <row r="41" spans="1:22" s="2" customFormat="1" ht="15" customHeight="1" x14ac:dyDescent="0.2">
      <c r="A41" s="18">
        <v>38</v>
      </c>
      <c r="B41" s="4" t="s">
        <v>164</v>
      </c>
      <c r="C41" s="5">
        <f>VLOOKUP(VALUE(2&amp;$A41),[1]人口世帯集計表!$B$2:$R$119,7,FALSE)+VLOOKUP(VALUE(2&amp;$A41),[1]人口世帯集計表!$B$2:$R$119,9,FALSE)</f>
        <v>38</v>
      </c>
      <c r="D41" s="5">
        <f>VLOOKUP(VALUE(2&amp;$A41),[1]人口世帯集計表!$B$2:$R$119,11,FALSE)</f>
        <v>60</v>
      </c>
      <c r="E41" s="5">
        <f>VLOOKUP(VALUE(2&amp;$A41),[1]人口世帯集計表!$B$2:$R$119,14,FALSE)</f>
        <v>58</v>
      </c>
      <c r="F41" s="5">
        <f t="shared" si="8"/>
        <v>118</v>
      </c>
      <c r="G41" s="5">
        <f>VLOOKUP(VALUE(2&amp;$A41),[1]人口世帯集計表!$B$2:$R$119,8,FALSE)</f>
        <v>0</v>
      </c>
      <c r="H41" s="5">
        <f>VLOOKUP(VALUE(2&amp;$A41),[1]人口世帯集計表!$B$2:$R$119,12,FALSE)</f>
        <v>0</v>
      </c>
      <c r="I41" s="5">
        <f>VLOOKUP(VALUE(2&amp;$A41),[1]人口世帯集計表!$B$2:$R$119,15,FALSE)</f>
        <v>0</v>
      </c>
      <c r="J41" s="5">
        <f t="shared" si="9"/>
        <v>0</v>
      </c>
      <c r="L41" s="38" t="s">
        <v>16</v>
      </c>
      <c r="M41" s="38"/>
      <c r="N41" s="5">
        <f>SUM(N19:N40)</f>
        <v>1071</v>
      </c>
      <c r="O41" s="5">
        <f>SUM(O19:O40)</f>
        <v>1474</v>
      </c>
      <c r="P41" s="5">
        <f>SUM(P19:P40)</f>
        <v>1591</v>
      </c>
      <c r="Q41" s="5">
        <f>+O41+P41</f>
        <v>3065</v>
      </c>
      <c r="R41" s="5">
        <f>SUM(R18:R40)</f>
        <v>1</v>
      </c>
      <c r="S41" s="5">
        <f>SUM(S18:S40)</f>
        <v>1</v>
      </c>
      <c r="T41" s="5">
        <f>SUM(T18:T40)</f>
        <v>2</v>
      </c>
      <c r="U41" s="5">
        <f>+S41+T41</f>
        <v>3</v>
      </c>
    </row>
    <row r="42" spans="1:22" s="2" customFormat="1" ht="15" customHeight="1" x14ac:dyDescent="0.2">
      <c r="A42" s="18">
        <v>39</v>
      </c>
      <c r="B42" s="19" t="s">
        <v>165</v>
      </c>
      <c r="C42" s="5">
        <f>VLOOKUP(VALUE(2&amp;$A42),[1]人口世帯集計表!$B$2:$R$119,7,FALSE)+VLOOKUP(VALUE(2&amp;$A42),[1]人口世帯集計表!$B$2:$R$119,9,FALSE)</f>
        <v>29</v>
      </c>
      <c r="D42" s="5">
        <f>VLOOKUP(VALUE(2&amp;$A42),[1]人口世帯集計表!$B$2:$R$119,11,FALSE)</f>
        <v>3</v>
      </c>
      <c r="E42" s="5">
        <f>VLOOKUP(VALUE(2&amp;$A42),[1]人口世帯集計表!$B$2:$R$119,14,FALSE)</f>
        <v>26</v>
      </c>
      <c r="F42" s="5">
        <f t="shared" si="8"/>
        <v>29</v>
      </c>
      <c r="G42" s="5">
        <f>VLOOKUP(VALUE(2&amp;$A42),[1]人口世帯集計表!$B$2:$R$119,8,FALSE)</f>
        <v>0</v>
      </c>
      <c r="H42" s="5">
        <f>VLOOKUP(VALUE(2&amp;$A42),[1]人口世帯集計表!$B$2:$R$119,12,FALSE)</f>
        <v>0</v>
      </c>
      <c r="I42" s="5">
        <f>VLOOKUP(VALUE(2&amp;$A42),[1]人口世帯集計表!$B$2:$R$119,15,FALSE)</f>
        <v>0</v>
      </c>
      <c r="J42" s="5">
        <f t="shared" si="9"/>
        <v>0</v>
      </c>
      <c r="L42" s="17"/>
      <c r="M42" s="4"/>
      <c r="N42" s="5"/>
      <c r="O42" s="5"/>
      <c r="P42" s="5"/>
      <c r="Q42" s="5"/>
      <c r="R42" s="5"/>
      <c r="S42" s="5"/>
      <c r="T42" s="5"/>
      <c r="U42" s="5"/>
    </row>
    <row r="43" spans="1:22" s="2" customFormat="1" ht="15" customHeight="1" x14ac:dyDescent="0.2">
      <c r="A43" s="39" t="s">
        <v>16</v>
      </c>
      <c r="B43" s="40"/>
      <c r="C43" s="5">
        <f>SUM(C24:C42)</f>
        <v>1517</v>
      </c>
      <c r="D43" s="5">
        <f>SUM(D24:D42)</f>
        <v>1986</v>
      </c>
      <c r="E43" s="5">
        <f>SUM(E24:E42)</f>
        <v>2069</v>
      </c>
      <c r="F43" s="5">
        <f>+D43+E43</f>
        <v>4055</v>
      </c>
      <c r="G43" s="5">
        <f>SUM(G24:G41)</f>
        <v>43</v>
      </c>
      <c r="H43" s="5">
        <f>SUM(H24:H41)</f>
        <v>31</v>
      </c>
      <c r="I43" s="5">
        <f>SUM(I24:I41)</f>
        <v>21</v>
      </c>
      <c r="J43" s="5">
        <f>+H43+I43</f>
        <v>52</v>
      </c>
      <c r="L43" s="17"/>
      <c r="M43" s="4"/>
      <c r="N43" s="5"/>
      <c r="O43" s="5"/>
      <c r="P43" s="5"/>
      <c r="Q43" s="5"/>
      <c r="R43" s="5"/>
      <c r="S43" s="5"/>
      <c r="T43" s="5"/>
      <c r="U43" s="5"/>
    </row>
    <row r="44" spans="1:22" s="2" customFormat="1" ht="15" customHeight="1" x14ac:dyDescent="0.2">
      <c r="A44" s="17"/>
      <c r="B44" s="4"/>
      <c r="C44" s="5"/>
      <c r="D44" s="5"/>
      <c r="E44" s="5"/>
      <c r="F44" s="5"/>
      <c r="G44" s="5"/>
      <c r="H44" s="5"/>
      <c r="I44" s="5"/>
      <c r="J44" s="5"/>
      <c r="L44" s="38" t="s">
        <v>31</v>
      </c>
      <c r="M44" s="38"/>
      <c r="N44" s="5">
        <f t="shared" ref="N44:U44" si="10">C22+C43+N16+N41</f>
        <v>5440</v>
      </c>
      <c r="O44" s="5">
        <f t="shared" si="10"/>
        <v>7159</v>
      </c>
      <c r="P44" s="5">
        <f t="shared" si="10"/>
        <v>7628</v>
      </c>
      <c r="Q44" s="5">
        <f t="shared" si="10"/>
        <v>14787</v>
      </c>
      <c r="R44" s="5">
        <f t="shared" si="10"/>
        <v>102</v>
      </c>
      <c r="S44" s="5">
        <f t="shared" si="10"/>
        <v>52</v>
      </c>
      <c r="T44" s="5">
        <f t="shared" si="10"/>
        <v>75</v>
      </c>
      <c r="U44" s="5">
        <f t="shared" si="10"/>
        <v>127</v>
      </c>
    </row>
    <row r="45" spans="1:22" s="12" customFormat="1" ht="15" customHeight="1" x14ac:dyDescent="0.2">
      <c r="A45" s="20"/>
      <c r="B45" s="10"/>
      <c r="C45" s="11"/>
      <c r="D45" s="11"/>
      <c r="E45" s="11"/>
      <c r="F45" s="11"/>
      <c r="G45" s="11"/>
      <c r="H45" s="11"/>
      <c r="I45" s="11"/>
      <c r="J45" s="11"/>
      <c r="K45" s="2"/>
      <c r="L45" s="43"/>
      <c r="M45" s="43"/>
      <c r="N45" s="11"/>
      <c r="O45" s="11"/>
      <c r="P45" s="11"/>
      <c r="Q45" s="11"/>
      <c r="R45" s="11"/>
      <c r="S45" s="11"/>
      <c r="T45" s="11"/>
      <c r="U45" s="11"/>
      <c r="V45" s="2"/>
    </row>
    <row r="46" spans="1:22" ht="9.6" x14ac:dyDescent="0.2">
      <c r="A46" s="12"/>
      <c r="B46" s="13" t="s">
        <v>104</v>
      </c>
      <c r="C46" s="14"/>
      <c r="D46" s="14"/>
      <c r="E46" s="14"/>
      <c r="F46" s="14"/>
      <c r="G46" s="14"/>
      <c r="H46" s="14"/>
      <c r="I46" s="14"/>
      <c r="J46" s="14"/>
      <c r="K46" s="12"/>
      <c r="L46" s="12"/>
      <c r="M46" s="13"/>
      <c r="N46" s="14"/>
      <c r="O46" s="14"/>
      <c r="P46" s="14"/>
      <c r="Q46" s="14"/>
      <c r="R46" s="14"/>
      <c r="S46" s="14"/>
      <c r="T46" s="14"/>
      <c r="U46" s="14"/>
      <c r="V46" s="12"/>
    </row>
    <row r="47" spans="1:22" ht="9.6" x14ac:dyDescent="0.2">
      <c r="A47" s="2"/>
      <c r="B47" s="10"/>
      <c r="C47" s="11"/>
      <c r="D47" s="11"/>
      <c r="E47" s="11"/>
      <c r="F47" s="11"/>
      <c r="G47" s="11"/>
      <c r="H47" s="11"/>
      <c r="I47" s="11"/>
      <c r="J47" s="11"/>
      <c r="K47" s="2"/>
      <c r="L47" s="2"/>
      <c r="M47" s="10"/>
      <c r="N47" s="11"/>
      <c r="O47" s="11"/>
      <c r="P47" s="11"/>
      <c r="Q47" s="11"/>
      <c r="R47" s="11"/>
      <c r="S47" s="11"/>
      <c r="T47" s="11"/>
      <c r="U47" s="11"/>
      <c r="V47" s="2"/>
    </row>
  </sheetData>
  <mergeCells count="11">
    <mergeCell ref="L16:M16"/>
    <mergeCell ref="L41:M41"/>
    <mergeCell ref="L44:M44"/>
    <mergeCell ref="A22:B22"/>
    <mergeCell ref="A43:B43"/>
    <mergeCell ref="R2:U2"/>
    <mergeCell ref="A2:B3"/>
    <mergeCell ref="C2:F2"/>
    <mergeCell ref="G2:J2"/>
    <mergeCell ref="L2:M3"/>
    <mergeCell ref="N2:Q2"/>
  </mergeCells>
  <phoneticPr fontId="3"/>
  <printOptions horizontalCentered="1"/>
  <pageMargins left="0.59055118110236227" right="0.59055118110236227" top="0.74803149606299213" bottom="0.98425196850393704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Normal="100" workbookViewId="0">
      <pane ySplit="3" topLeftCell="A4" activePane="bottomLeft" state="frozen"/>
      <selection pane="bottomLeft" activeCell="E26" sqref="E26"/>
    </sheetView>
  </sheetViews>
  <sheetFormatPr defaultColWidth="9" defaultRowHeight="8.4" x14ac:dyDescent="0.2"/>
  <cols>
    <col min="1" max="1" width="2.6640625" style="1" customWidth="1"/>
    <col min="2" max="2" width="7.77734375" style="1" customWidth="1"/>
    <col min="3" max="6" width="6" style="1" customWidth="1"/>
    <col min="7" max="10" width="4.44140625" style="1" customWidth="1"/>
    <col min="11" max="11" width="1.44140625" style="1" customWidth="1"/>
    <col min="12" max="12" width="2.6640625" style="1" customWidth="1"/>
    <col min="13" max="13" width="7.77734375" style="1" customWidth="1"/>
    <col min="14" max="17" width="6" style="1" customWidth="1"/>
    <col min="18" max="21" width="4.44140625" style="1" customWidth="1"/>
    <col min="22" max="16384" width="9" style="1"/>
  </cols>
  <sheetData>
    <row r="1" spans="1:21" ht="64.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6" t="s">
        <v>356</v>
      </c>
      <c r="L1" s="16"/>
      <c r="M1" s="15"/>
      <c r="N1" s="15"/>
      <c r="O1" s="15"/>
      <c r="P1" s="15"/>
      <c r="Q1" s="15"/>
      <c r="R1" s="15"/>
      <c r="S1" s="15"/>
      <c r="T1" s="15"/>
      <c r="U1" s="15"/>
    </row>
    <row r="2" spans="1:21" s="2" customFormat="1" ht="15" customHeight="1" x14ac:dyDescent="0.2">
      <c r="A2" s="39" t="s">
        <v>0</v>
      </c>
      <c r="B2" s="40"/>
      <c r="C2" s="39" t="s">
        <v>103</v>
      </c>
      <c r="D2" s="41"/>
      <c r="E2" s="41"/>
      <c r="F2" s="42"/>
      <c r="G2" s="38" t="s">
        <v>102</v>
      </c>
      <c r="H2" s="38"/>
      <c r="I2" s="38"/>
      <c r="J2" s="38"/>
      <c r="L2" s="38" t="s">
        <v>0</v>
      </c>
      <c r="M2" s="38"/>
      <c r="N2" s="39" t="s">
        <v>103</v>
      </c>
      <c r="O2" s="41"/>
      <c r="P2" s="41"/>
      <c r="Q2" s="42"/>
      <c r="R2" s="38" t="s">
        <v>102</v>
      </c>
      <c r="S2" s="38"/>
      <c r="T2" s="38"/>
      <c r="U2" s="38"/>
    </row>
    <row r="3" spans="1:21" s="2" customFormat="1" ht="15" customHeight="1" x14ac:dyDescent="0.2">
      <c r="A3" s="39"/>
      <c r="B3" s="40"/>
      <c r="C3" s="37" t="s">
        <v>101</v>
      </c>
      <c r="D3" s="37" t="s">
        <v>1</v>
      </c>
      <c r="E3" s="37" t="s">
        <v>2</v>
      </c>
      <c r="F3" s="37" t="s">
        <v>3</v>
      </c>
      <c r="G3" s="37" t="s">
        <v>4</v>
      </c>
      <c r="H3" s="37" t="s">
        <v>1</v>
      </c>
      <c r="I3" s="37" t="s">
        <v>2</v>
      </c>
      <c r="J3" s="37" t="s">
        <v>3</v>
      </c>
      <c r="L3" s="38"/>
      <c r="M3" s="38"/>
      <c r="N3" s="37" t="s">
        <v>101</v>
      </c>
      <c r="O3" s="37" t="s">
        <v>1</v>
      </c>
      <c r="P3" s="37" t="s">
        <v>2</v>
      </c>
      <c r="Q3" s="37" t="s">
        <v>3</v>
      </c>
      <c r="R3" s="37" t="s">
        <v>4</v>
      </c>
      <c r="S3" s="37" t="s">
        <v>1</v>
      </c>
      <c r="T3" s="37" t="s">
        <v>2</v>
      </c>
      <c r="U3" s="36" t="s">
        <v>3</v>
      </c>
    </row>
    <row r="4" spans="1:21" s="2" customFormat="1" ht="15" customHeight="1" x14ac:dyDescent="0.2">
      <c r="A4" s="3" t="s">
        <v>54</v>
      </c>
      <c r="B4" s="4" t="s">
        <v>5</v>
      </c>
      <c r="C4" s="5">
        <f>VLOOKUP(VALUE(1&amp;$A4),[1]人口世帯集計表!$B$2:$T$119,7,FALSE)+VLOOKUP(VALUE(1&amp;$A4),[1]人口世帯集計表!$B$2:$T$119,9,FALSE)</f>
        <v>6</v>
      </c>
      <c r="D4" s="5">
        <f>VLOOKUP(VALUE(1&amp;$A4),[1]人口世帯集計表!$B$2:$T$119,11,FALSE)</f>
        <v>9</v>
      </c>
      <c r="E4" s="5">
        <f>VLOOKUP(VALUE(1&amp;$A4),[1]人口世帯集計表!$B$2:$T$119,14,FALSE)</f>
        <v>8</v>
      </c>
      <c r="F4" s="5">
        <f>+D4+E4</f>
        <v>17</v>
      </c>
      <c r="G4" s="5">
        <f>VLOOKUP(VALUE(1&amp;$A4),[1]人口世帯集計表!$B$2:$T$119,8,FALSE)</f>
        <v>0</v>
      </c>
      <c r="H4" s="5">
        <f>VLOOKUP(VALUE(1&amp;$A4),[1]人口世帯集計表!$B$2:$T$119,12,FALSE)</f>
        <v>0</v>
      </c>
      <c r="I4" s="5">
        <f>VLOOKUP(VALUE(1&amp;$A4),[1]人口世帯集計表!$B$2:$T$119,15,FALSE)</f>
        <v>0</v>
      </c>
      <c r="J4" s="5">
        <f>+H4+I4</f>
        <v>0</v>
      </c>
      <c r="L4" s="3" t="s">
        <v>79</v>
      </c>
      <c r="M4" s="4" t="s">
        <v>32</v>
      </c>
      <c r="N4" s="5">
        <f>VLOOKUP(VALUE(1&amp;$L4),[1]人口世帯集計表!$B$2:$T$119,7,FALSE)+VLOOKUP(VALUE(1&amp;$L4),[1]人口世帯集計表!$B$2:$T$119,9,FALSE)</f>
        <v>64</v>
      </c>
      <c r="O4" s="5">
        <f>VLOOKUP(VALUE(1&amp;$L4),[1]人口世帯集計表!$B$2:$T$119,11,FALSE)</f>
        <v>96</v>
      </c>
      <c r="P4" s="5">
        <f>VLOOKUP(VALUE(1&amp;$L4),[1]人口世帯集計表!$B$2:$T$119,14,FALSE)</f>
        <v>91</v>
      </c>
      <c r="Q4" s="5">
        <f>+O4+P4</f>
        <v>187</v>
      </c>
      <c r="R4" s="5">
        <f>VLOOKUP(VALUE(1&amp;$L4),[1]人口世帯集計表!$B$2:$T$119,8,FALSE)</f>
        <v>0</v>
      </c>
      <c r="S4" s="5">
        <f>VLOOKUP(VALUE(1&amp;$L4),[1]人口世帯集計表!$B$2:$T$119,12,FALSE)</f>
        <v>0</v>
      </c>
      <c r="T4" s="5">
        <f>VLOOKUP(VALUE(1&amp;$L4),[1]人口世帯集計表!$B$2:$T$119,15,FALSE)</f>
        <v>0</v>
      </c>
      <c r="U4" s="5">
        <f>+S4+T4</f>
        <v>0</v>
      </c>
    </row>
    <row r="5" spans="1:21" s="2" customFormat="1" ht="15" customHeight="1" x14ac:dyDescent="0.2">
      <c r="A5" s="3" t="s">
        <v>55</v>
      </c>
      <c r="B5" s="4" t="s">
        <v>6</v>
      </c>
      <c r="C5" s="5">
        <f>VLOOKUP(VALUE(1&amp;$A5),[1]人口世帯集計表!$B$2:$T$119,7,FALSE)+VLOOKUP(VALUE(1&amp;$A5),[1]人口世帯集計表!$B$2:$T$119,9,FALSE)</f>
        <v>10</v>
      </c>
      <c r="D5" s="5">
        <f>VLOOKUP(VALUE(1&amp;$A5),[1]人口世帯集計表!$B$2:$T$119,11,FALSE)</f>
        <v>13</v>
      </c>
      <c r="E5" s="5">
        <f>VLOOKUP(VALUE(1&amp;$A5),[1]人口世帯集計表!$B$2:$T$119,14,FALSE)</f>
        <v>11</v>
      </c>
      <c r="F5" s="5">
        <f t="shared" ref="F5:F14" si="0">+D5+E5</f>
        <v>24</v>
      </c>
      <c r="G5" s="5">
        <f>VLOOKUP(VALUE(1&amp;$A5),[1]人口世帯集計表!$B$2:$T$119,8,FALSE)</f>
        <v>0</v>
      </c>
      <c r="H5" s="5">
        <f>VLOOKUP(VALUE(1&amp;$A5),[1]人口世帯集計表!$B$2:$T$119,12,FALSE)</f>
        <v>0</v>
      </c>
      <c r="I5" s="5">
        <f>VLOOKUP(VALUE(1&amp;$A5),[1]人口世帯集計表!$B$2:$T$119,15,FALSE)</f>
        <v>1</v>
      </c>
      <c r="J5" s="5">
        <f t="shared" ref="J5:J14" si="1">+H5+I5</f>
        <v>1</v>
      </c>
      <c r="L5" s="3" t="s">
        <v>80</v>
      </c>
      <c r="M5" s="4" t="s">
        <v>33</v>
      </c>
      <c r="N5" s="5">
        <f>VLOOKUP(VALUE(1&amp;$L5),[1]人口世帯集計表!$B$2:$T$119,7,FALSE)+VLOOKUP(VALUE(1&amp;$L5),[1]人口世帯集計表!$B$2:$T$119,9,FALSE)</f>
        <v>74</v>
      </c>
      <c r="O5" s="5">
        <f>VLOOKUP(VALUE(1&amp;$L5),[1]人口世帯集計表!$B$2:$T$119,11,FALSE)</f>
        <v>101</v>
      </c>
      <c r="P5" s="5">
        <f>VLOOKUP(VALUE(1&amp;$L5),[1]人口世帯集計表!$B$2:$T$119,14,FALSE)</f>
        <v>107</v>
      </c>
      <c r="Q5" s="5">
        <f t="shared" ref="Q5:Q25" si="2">+O5+P5</f>
        <v>208</v>
      </c>
      <c r="R5" s="5">
        <f>VLOOKUP(VALUE(1&amp;$L5),[1]人口世帯集計表!$B$2:$T$119,8,FALSE)</f>
        <v>0</v>
      </c>
      <c r="S5" s="5">
        <f>VLOOKUP(VALUE(1&amp;$L5),[1]人口世帯集計表!$B$2:$T$119,12,FALSE)</f>
        <v>0</v>
      </c>
      <c r="T5" s="5">
        <f>VLOOKUP(VALUE(1&amp;$L5),[1]人口世帯集計表!$B$2:$T$119,15,FALSE)</f>
        <v>0</v>
      </c>
      <c r="U5" s="5">
        <f t="shared" ref="U5:U25" si="3">+S5+T5</f>
        <v>0</v>
      </c>
    </row>
    <row r="6" spans="1:21" s="2" customFormat="1" ht="15" customHeight="1" x14ac:dyDescent="0.2">
      <c r="A6" s="3" t="s">
        <v>56</v>
      </c>
      <c r="B6" s="4" t="s">
        <v>7</v>
      </c>
      <c r="C6" s="5">
        <f>VLOOKUP(VALUE(1&amp;$A6),[1]人口世帯集計表!$B$2:$T$119,7,FALSE)+VLOOKUP(VALUE(1&amp;$A6),[1]人口世帯集計表!$B$2:$T$119,9,FALSE)</f>
        <v>6</v>
      </c>
      <c r="D6" s="5">
        <f>VLOOKUP(VALUE(1&amp;$A6),[1]人口世帯集計表!$B$2:$T$119,11,FALSE)</f>
        <v>11</v>
      </c>
      <c r="E6" s="5">
        <f>VLOOKUP(VALUE(1&amp;$A6),[1]人口世帯集計表!$B$2:$T$119,14,FALSE)</f>
        <v>13</v>
      </c>
      <c r="F6" s="5">
        <f t="shared" si="0"/>
        <v>24</v>
      </c>
      <c r="G6" s="5">
        <f>VLOOKUP(VALUE(1&amp;$A6),[1]人口世帯集計表!$B$2:$T$119,8,FALSE)</f>
        <v>0</v>
      </c>
      <c r="H6" s="5">
        <f>VLOOKUP(VALUE(1&amp;$A6),[1]人口世帯集計表!$B$2:$T$119,12,FALSE)</f>
        <v>0</v>
      </c>
      <c r="I6" s="5">
        <f>VLOOKUP(VALUE(1&amp;$A6),[1]人口世帯集計表!$B$2:$T$119,15,FALSE)</f>
        <v>0</v>
      </c>
      <c r="J6" s="5">
        <f t="shared" si="1"/>
        <v>0</v>
      </c>
      <c r="L6" s="3" t="s">
        <v>81</v>
      </c>
      <c r="M6" s="4" t="s">
        <v>34</v>
      </c>
      <c r="N6" s="5">
        <f>VLOOKUP(VALUE(1&amp;$L6),[1]人口世帯集計表!$B$2:$T$119,7,FALSE)+VLOOKUP(VALUE(1&amp;$L6),[1]人口世帯集計表!$B$2:$T$119,9,FALSE)</f>
        <v>17</v>
      </c>
      <c r="O6" s="5">
        <f>VLOOKUP(VALUE(1&amp;$L6),[1]人口世帯集計表!$B$2:$T$119,11,FALSE)</f>
        <v>25</v>
      </c>
      <c r="P6" s="5">
        <f>VLOOKUP(VALUE(1&amp;$L6),[1]人口世帯集計表!$B$2:$T$119,14,FALSE)</f>
        <v>27</v>
      </c>
      <c r="Q6" s="5">
        <f t="shared" si="2"/>
        <v>52</v>
      </c>
      <c r="R6" s="5">
        <f>VLOOKUP(VALUE(1&amp;$L6),[1]人口世帯集計表!$B$2:$T$119,8,FALSE)</f>
        <v>0</v>
      </c>
      <c r="S6" s="5">
        <f>VLOOKUP(VALUE(1&amp;$L6),[1]人口世帯集計表!$B$2:$T$119,12,FALSE)</f>
        <v>0</v>
      </c>
      <c r="T6" s="5">
        <f>VLOOKUP(VALUE(1&amp;$L6),[1]人口世帯集計表!$B$2:$T$119,15,FALSE)</f>
        <v>0</v>
      </c>
      <c r="U6" s="5">
        <f t="shared" si="3"/>
        <v>0</v>
      </c>
    </row>
    <row r="7" spans="1:21" s="2" customFormat="1" ht="15" customHeight="1" x14ac:dyDescent="0.2">
      <c r="A7" s="3" t="s">
        <v>57</v>
      </c>
      <c r="B7" s="4" t="s">
        <v>8</v>
      </c>
      <c r="C7" s="5">
        <f>VLOOKUP(VALUE(1&amp;$A7),[1]人口世帯集計表!$B$2:$T$119,7,FALSE)+VLOOKUP(VALUE(1&amp;$A7),[1]人口世帯集計表!$B$2:$T$119,9,FALSE)</f>
        <v>9</v>
      </c>
      <c r="D7" s="5">
        <f>VLOOKUP(VALUE(1&amp;$A7),[1]人口世帯集計表!$B$2:$T$119,11,FALSE)</f>
        <v>14</v>
      </c>
      <c r="E7" s="5">
        <f>VLOOKUP(VALUE(1&amp;$A7),[1]人口世帯集計表!$B$2:$T$119,14,FALSE)</f>
        <v>16</v>
      </c>
      <c r="F7" s="5">
        <f t="shared" si="0"/>
        <v>30</v>
      </c>
      <c r="G7" s="5">
        <f>VLOOKUP(VALUE(1&amp;$A7),[1]人口世帯集計表!$B$2:$T$119,8,FALSE)</f>
        <v>0</v>
      </c>
      <c r="H7" s="5">
        <f>VLOOKUP(VALUE(1&amp;$A7),[1]人口世帯集計表!$B$2:$T$119,12,FALSE)</f>
        <v>0</v>
      </c>
      <c r="I7" s="5">
        <f>VLOOKUP(VALUE(1&amp;$A7),[1]人口世帯集計表!$B$2:$T$119,15,FALSE)</f>
        <v>0</v>
      </c>
      <c r="J7" s="5">
        <f t="shared" si="1"/>
        <v>0</v>
      </c>
      <c r="L7" s="3" t="s">
        <v>82</v>
      </c>
      <c r="M7" s="4" t="s">
        <v>35</v>
      </c>
      <c r="N7" s="5">
        <f>VLOOKUP(VALUE(1&amp;$L7),[1]人口世帯集計表!$B$2:$T$119,7,FALSE)+VLOOKUP(VALUE(1&amp;$L7),[1]人口世帯集計表!$B$2:$T$119,9,FALSE)</f>
        <v>36</v>
      </c>
      <c r="O7" s="5">
        <f>VLOOKUP(VALUE(1&amp;$L7),[1]人口世帯集計表!$B$2:$T$119,11,FALSE)</f>
        <v>44</v>
      </c>
      <c r="P7" s="5">
        <f>VLOOKUP(VALUE(1&amp;$L7),[1]人口世帯集計表!$B$2:$T$119,14,FALSE)</f>
        <v>40</v>
      </c>
      <c r="Q7" s="5">
        <f t="shared" si="2"/>
        <v>84</v>
      </c>
      <c r="R7" s="5">
        <f>VLOOKUP(VALUE(1&amp;$L7),[1]人口世帯集計表!$B$2:$T$119,8,FALSE)</f>
        <v>6</v>
      </c>
      <c r="S7" s="5">
        <f>VLOOKUP(VALUE(1&amp;$L7),[1]人口世帯集計表!$B$2:$T$119,12,FALSE)</f>
        <v>0</v>
      </c>
      <c r="T7" s="5">
        <f>VLOOKUP(VALUE(1&amp;$L7),[1]人口世帯集計表!$B$2:$T$119,15,FALSE)</f>
        <v>6</v>
      </c>
      <c r="U7" s="5">
        <f t="shared" si="3"/>
        <v>6</v>
      </c>
    </row>
    <row r="8" spans="1:21" s="2" customFormat="1" ht="15" customHeight="1" x14ac:dyDescent="0.2">
      <c r="A8" s="3" t="s">
        <v>58</v>
      </c>
      <c r="B8" s="4" t="s">
        <v>9</v>
      </c>
      <c r="C8" s="5">
        <f>VLOOKUP(VALUE(1&amp;$A8),[1]人口世帯集計表!$B$2:$T$119,7,FALSE)+VLOOKUP(VALUE(1&amp;$A8),[1]人口世帯集計表!$B$2:$T$119,9,FALSE)</f>
        <v>15</v>
      </c>
      <c r="D8" s="5">
        <f>VLOOKUP(VALUE(1&amp;$A8),[1]人口世帯集計表!$B$2:$T$119,11,FALSE)</f>
        <v>19</v>
      </c>
      <c r="E8" s="5">
        <f>VLOOKUP(VALUE(1&amp;$A8),[1]人口世帯集計表!$B$2:$T$119,14,FALSE)</f>
        <v>18</v>
      </c>
      <c r="F8" s="5">
        <f t="shared" si="0"/>
        <v>37</v>
      </c>
      <c r="G8" s="5">
        <f>VLOOKUP(VALUE(1&amp;$A8),[1]人口世帯集計表!$B$2:$T$119,8,FALSE)</f>
        <v>0</v>
      </c>
      <c r="H8" s="5">
        <f>VLOOKUP(VALUE(1&amp;$A8),[1]人口世帯集計表!$B$2:$T$119,12,FALSE)</f>
        <v>0</v>
      </c>
      <c r="I8" s="5">
        <f>VLOOKUP(VALUE(1&amp;$A8),[1]人口世帯集計表!$B$2:$T$119,15,FALSE)</f>
        <v>0</v>
      </c>
      <c r="J8" s="5">
        <f t="shared" si="1"/>
        <v>0</v>
      </c>
      <c r="L8" s="3" t="s">
        <v>83</v>
      </c>
      <c r="M8" s="4" t="s">
        <v>36</v>
      </c>
      <c r="N8" s="5">
        <f>VLOOKUP(VALUE(1&amp;$L8),[1]人口世帯集計表!$B$2:$T$119,7,FALSE)+VLOOKUP(VALUE(1&amp;$L8),[1]人口世帯集計表!$B$2:$T$119,9,FALSE)</f>
        <v>109</v>
      </c>
      <c r="O8" s="5">
        <f>VLOOKUP(VALUE(1&amp;$L8),[1]人口世帯集計表!$B$2:$T$119,11,FALSE)</f>
        <v>118</v>
      </c>
      <c r="P8" s="5">
        <f>VLOOKUP(VALUE(1&amp;$L8),[1]人口世帯集計表!$B$2:$T$119,14,FALSE)</f>
        <v>135</v>
      </c>
      <c r="Q8" s="5">
        <f t="shared" si="2"/>
        <v>253</v>
      </c>
      <c r="R8" s="5">
        <f>VLOOKUP(VALUE(1&amp;$L8),[1]人口世帯集計表!$B$2:$T$119,8,FALSE)</f>
        <v>1</v>
      </c>
      <c r="S8" s="5">
        <f>VLOOKUP(VALUE(1&amp;$L8),[1]人口世帯集計表!$B$2:$T$119,12,FALSE)</f>
        <v>1</v>
      </c>
      <c r="T8" s="5">
        <f>VLOOKUP(VALUE(1&amp;$L8),[1]人口世帯集計表!$B$2:$T$119,15,FALSE)</f>
        <v>1</v>
      </c>
      <c r="U8" s="5">
        <f t="shared" si="3"/>
        <v>2</v>
      </c>
    </row>
    <row r="9" spans="1:21" s="2" customFormat="1" ht="15" customHeight="1" x14ac:dyDescent="0.2">
      <c r="A9" s="3" t="s">
        <v>59</v>
      </c>
      <c r="B9" s="4" t="s">
        <v>10</v>
      </c>
      <c r="C9" s="5">
        <f>VLOOKUP(VALUE(1&amp;$A9),[1]人口世帯集計表!$B$2:$T$119,7,FALSE)+VLOOKUP(VALUE(1&amp;$A9),[1]人口世帯集計表!$B$2:$T$119,9,FALSE)</f>
        <v>28</v>
      </c>
      <c r="D9" s="5">
        <f>VLOOKUP(VALUE(1&amp;$A9),[1]人口世帯集計表!$B$2:$T$119,11,FALSE)</f>
        <v>34</v>
      </c>
      <c r="E9" s="5">
        <f>VLOOKUP(VALUE(1&amp;$A9),[1]人口世帯集計表!$B$2:$T$119,14,FALSE)</f>
        <v>32</v>
      </c>
      <c r="F9" s="5">
        <f t="shared" si="0"/>
        <v>66</v>
      </c>
      <c r="G9" s="5">
        <f>VLOOKUP(VALUE(1&amp;$A9),[1]人口世帯集計表!$B$2:$T$119,8,FALSE)</f>
        <v>0</v>
      </c>
      <c r="H9" s="5">
        <f>VLOOKUP(VALUE(1&amp;$A9),[1]人口世帯集計表!$B$2:$T$119,12,FALSE)</f>
        <v>0</v>
      </c>
      <c r="I9" s="5">
        <f>VLOOKUP(VALUE(1&amp;$A9),[1]人口世帯集計表!$B$2:$T$119,15,FALSE)</f>
        <v>0</v>
      </c>
      <c r="J9" s="5">
        <f t="shared" si="1"/>
        <v>0</v>
      </c>
      <c r="L9" s="3" t="s">
        <v>84</v>
      </c>
      <c r="M9" s="4" t="s">
        <v>37</v>
      </c>
      <c r="N9" s="5">
        <f>VLOOKUP(VALUE(1&amp;$L9),[1]人口世帯集計表!$B$2:$T$119,7,FALSE)+VLOOKUP(VALUE(1&amp;$L9),[1]人口世帯集計表!$B$2:$T$119,9,FALSE)</f>
        <v>63</v>
      </c>
      <c r="O9" s="5">
        <f>VLOOKUP(VALUE(1&amp;$L9),[1]人口世帯集計表!$B$2:$T$119,11,FALSE)</f>
        <v>80</v>
      </c>
      <c r="P9" s="5">
        <f>VLOOKUP(VALUE(1&amp;$L9),[1]人口世帯集計表!$B$2:$T$119,14,FALSE)</f>
        <v>83</v>
      </c>
      <c r="Q9" s="5">
        <f t="shared" si="2"/>
        <v>163</v>
      </c>
      <c r="R9" s="5">
        <f>VLOOKUP(VALUE(1&amp;$L9),[1]人口世帯集計表!$B$2:$T$119,8,FALSE)</f>
        <v>1</v>
      </c>
      <c r="S9" s="5">
        <f>VLOOKUP(VALUE(1&amp;$L9),[1]人口世帯集計表!$B$2:$T$119,12,FALSE)</f>
        <v>1</v>
      </c>
      <c r="T9" s="5">
        <f>VLOOKUP(VALUE(1&amp;$L9),[1]人口世帯集計表!$B$2:$T$119,15,FALSE)</f>
        <v>1</v>
      </c>
      <c r="U9" s="5">
        <f t="shared" si="3"/>
        <v>2</v>
      </c>
    </row>
    <row r="10" spans="1:21" s="2" customFormat="1" ht="15" customHeight="1" x14ac:dyDescent="0.2">
      <c r="A10" s="3" t="s">
        <v>60</v>
      </c>
      <c r="B10" s="4" t="s">
        <v>11</v>
      </c>
      <c r="C10" s="5">
        <f>VLOOKUP(VALUE(1&amp;$A10),[1]人口世帯集計表!$B$2:$T$119,7,FALSE)+VLOOKUP(VALUE(1&amp;$A10),[1]人口世帯集計表!$B$2:$T$119,9,FALSE)</f>
        <v>18</v>
      </c>
      <c r="D10" s="5">
        <f>VLOOKUP(VALUE(1&amp;$A10),[1]人口世帯集計表!$B$2:$T$119,11,FALSE)</f>
        <v>28</v>
      </c>
      <c r="E10" s="5">
        <f>VLOOKUP(VALUE(1&amp;$A10),[1]人口世帯集計表!$B$2:$T$119,14,FALSE)</f>
        <v>23</v>
      </c>
      <c r="F10" s="5">
        <f t="shared" si="0"/>
        <v>51</v>
      </c>
      <c r="G10" s="5">
        <f>VLOOKUP(VALUE(1&amp;$A10),[1]人口世帯集計表!$B$2:$T$119,8,FALSE)</f>
        <v>0</v>
      </c>
      <c r="H10" s="5">
        <f>VLOOKUP(VALUE(1&amp;$A10),[1]人口世帯集計表!$B$2:$T$119,12,FALSE)</f>
        <v>0</v>
      </c>
      <c r="I10" s="5">
        <f>VLOOKUP(VALUE(1&amp;$A10),[1]人口世帯集計表!$B$2:$T$119,15,FALSE)</f>
        <v>1</v>
      </c>
      <c r="J10" s="5">
        <f t="shared" si="1"/>
        <v>1</v>
      </c>
      <c r="L10" s="3" t="s">
        <v>85</v>
      </c>
      <c r="M10" s="4" t="s">
        <v>38</v>
      </c>
      <c r="N10" s="5">
        <f>VLOOKUP(VALUE(1&amp;$L10),[1]人口世帯集計表!$B$2:$T$119,7,FALSE)+VLOOKUP(VALUE(1&amp;$L10),[1]人口世帯集計表!$B$2:$T$119,9,FALSE)</f>
        <v>51</v>
      </c>
      <c r="O10" s="5">
        <f>VLOOKUP(VALUE(1&amp;$L10),[1]人口世帯集計表!$B$2:$T$119,11,FALSE)</f>
        <v>80</v>
      </c>
      <c r="P10" s="5">
        <f>VLOOKUP(VALUE(1&amp;$L10),[1]人口世帯集計表!$B$2:$T$119,14,FALSE)</f>
        <v>78</v>
      </c>
      <c r="Q10" s="5">
        <f t="shared" si="2"/>
        <v>158</v>
      </c>
      <c r="R10" s="5">
        <f>VLOOKUP(VALUE(1&amp;$L10),[1]人口世帯集計表!$B$2:$T$119,8,FALSE)</f>
        <v>0</v>
      </c>
      <c r="S10" s="5">
        <f>VLOOKUP(VALUE(1&amp;$L10),[1]人口世帯集計表!$B$2:$T$119,12,FALSE)</f>
        <v>0</v>
      </c>
      <c r="T10" s="5">
        <f>VLOOKUP(VALUE(1&amp;$L10),[1]人口世帯集計表!$B$2:$T$119,15,FALSE)</f>
        <v>0</v>
      </c>
      <c r="U10" s="5">
        <f t="shared" si="3"/>
        <v>0</v>
      </c>
    </row>
    <row r="11" spans="1:21" s="2" customFormat="1" ht="15" customHeight="1" x14ac:dyDescent="0.2">
      <c r="A11" s="3" t="s">
        <v>61</v>
      </c>
      <c r="B11" s="4" t="s">
        <v>12</v>
      </c>
      <c r="C11" s="5">
        <f>VLOOKUP(VALUE(1&amp;$A11),[1]人口世帯集計表!$B$2:$T$119,7,FALSE)+VLOOKUP(VALUE(1&amp;$A11),[1]人口世帯集計表!$B$2:$T$119,9,FALSE)</f>
        <v>18</v>
      </c>
      <c r="D11" s="5">
        <f>VLOOKUP(VALUE(1&amp;$A11),[1]人口世帯集計表!$B$2:$T$119,11,FALSE)</f>
        <v>21</v>
      </c>
      <c r="E11" s="5">
        <f>VLOOKUP(VALUE(1&amp;$A11),[1]人口世帯集計表!$B$2:$T$119,14,FALSE)</f>
        <v>25</v>
      </c>
      <c r="F11" s="5">
        <f t="shared" si="0"/>
        <v>46</v>
      </c>
      <c r="G11" s="5">
        <f>VLOOKUP(VALUE(1&amp;$A11),[1]人口世帯集計表!$B$2:$T$119,8,FALSE)</f>
        <v>0</v>
      </c>
      <c r="H11" s="5">
        <f>VLOOKUP(VALUE(1&amp;$A11),[1]人口世帯集計表!$B$2:$T$119,12,FALSE)</f>
        <v>0</v>
      </c>
      <c r="I11" s="5">
        <f>VLOOKUP(VALUE(1&amp;$A11),[1]人口世帯集計表!$B$2:$T$119,15,FALSE)</f>
        <v>0</v>
      </c>
      <c r="J11" s="5">
        <f t="shared" si="1"/>
        <v>0</v>
      </c>
      <c r="L11" s="3" t="s">
        <v>86</v>
      </c>
      <c r="M11" s="4" t="s">
        <v>39</v>
      </c>
      <c r="N11" s="5">
        <f>VLOOKUP(VALUE(1&amp;$L11),[1]人口世帯集計表!$B$2:$T$119,7,FALSE)+VLOOKUP(VALUE(1&amp;$L11),[1]人口世帯集計表!$B$2:$T$119,9,FALSE)</f>
        <v>88</v>
      </c>
      <c r="O11" s="5">
        <f>VLOOKUP(VALUE(1&amp;$L11),[1]人口世帯集計表!$B$2:$T$119,11,FALSE)</f>
        <v>142</v>
      </c>
      <c r="P11" s="5">
        <f>VLOOKUP(VALUE(1&amp;$L11),[1]人口世帯集計表!$B$2:$T$119,14,FALSE)</f>
        <v>128</v>
      </c>
      <c r="Q11" s="5">
        <f t="shared" si="2"/>
        <v>270</v>
      </c>
      <c r="R11" s="5">
        <f>VLOOKUP(VALUE(1&amp;$L11),[1]人口世帯集計表!$B$2:$T$119,8,FALSE)</f>
        <v>0</v>
      </c>
      <c r="S11" s="5">
        <f>VLOOKUP(VALUE(1&amp;$L11),[1]人口世帯集計表!$B$2:$T$119,12,FALSE)</f>
        <v>0</v>
      </c>
      <c r="T11" s="5">
        <f>VLOOKUP(VALUE(1&amp;$L11),[1]人口世帯集計表!$B$2:$T$119,15,FALSE)</f>
        <v>0</v>
      </c>
      <c r="U11" s="5">
        <f t="shared" si="3"/>
        <v>0</v>
      </c>
    </row>
    <row r="12" spans="1:21" s="2" customFormat="1" ht="15" customHeight="1" x14ac:dyDescent="0.2">
      <c r="A12" s="3" t="s">
        <v>62</v>
      </c>
      <c r="B12" s="4" t="s">
        <v>13</v>
      </c>
      <c r="C12" s="5">
        <f>VLOOKUP(VALUE(1&amp;$A12),[1]人口世帯集計表!$B$2:$T$119,7,FALSE)+VLOOKUP(VALUE(1&amp;$A12),[1]人口世帯集計表!$B$2:$T$119,9,FALSE)</f>
        <v>2</v>
      </c>
      <c r="D12" s="5">
        <f>VLOOKUP(VALUE(1&amp;$A12),[1]人口世帯集計表!$B$2:$T$119,11,FALSE)</f>
        <v>2</v>
      </c>
      <c r="E12" s="5">
        <f>VLOOKUP(VALUE(1&amp;$A12),[1]人口世帯集計表!$B$2:$T$119,14,FALSE)</f>
        <v>2</v>
      </c>
      <c r="F12" s="5">
        <f t="shared" si="0"/>
        <v>4</v>
      </c>
      <c r="G12" s="5">
        <f>VLOOKUP(VALUE(1&amp;$A12),[1]人口世帯集計表!$B$2:$T$119,8,FALSE)</f>
        <v>0</v>
      </c>
      <c r="H12" s="5">
        <f>VLOOKUP(VALUE(1&amp;$A12),[1]人口世帯集計表!$B$2:$T$119,12,FALSE)</f>
        <v>0</v>
      </c>
      <c r="I12" s="5">
        <f>VLOOKUP(VALUE(1&amp;$A12),[1]人口世帯集計表!$B$2:$T$119,15,FALSE)</f>
        <v>0</v>
      </c>
      <c r="J12" s="5">
        <f t="shared" si="1"/>
        <v>0</v>
      </c>
      <c r="L12" s="3" t="s">
        <v>87</v>
      </c>
      <c r="M12" s="4" t="s">
        <v>40</v>
      </c>
      <c r="N12" s="5">
        <f>VLOOKUP(VALUE(1&amp;$L12),[1]人口世帯集計表!$B$2:$T$119,7,FALSE)+VLOOKUP(VALUE(1&amp;$L12),[1]人口世帯集計表!$B$2:$T$119,9,FALSE)</f>
        <v>19</v>
      </c>
      <c r="O12" s="5">
        <f>VLOOKUP(VALUE(1&amp;$L12),[1]人口世帯集計表!$B$2:$T$119,11,FALSE)</f>
        <v>20</v>
      </c>
      <c r="P12" s="5">
        <f>VLOOKUP(VALUE(1&amp;$L12),[1]人口世帯集計表!$B$2:$T$119,14,FALSE)</f>
        <v>28</v>
      </c>
      <c r="Q12" s="5">
        <f t="shared" si="2"/>
        <v>48</v>
      </c>
      <c r="R12" s="5">
        <f>VLOOKUP(VALUE(1&amp;$L12),[1]人口世帯集計表!$B$2:$T$119,8,FALSE)</f>
        <v>0</v>
      </c>
      <c r="S12" s="5">
        <f>VLOOKUP(VALUE(1&amp;$L12),[1]人口世帯集計表!$B$2:$T$119,12,FALSE)</f>
        <v>0</v>
      </c>
      <c r="T12" s="5">
        <f>VLOOKUP(VALUE(1&amp;$L12),[1]人口世帯集計表!$B$2:$T$119,15,FALSE)</f>
        <v>0</v>
      </c>
      <c r="U12" s="5">
        <f t="shared" si="3"/>
        <v>0</v>
      </c>
    </row>
    <row r="13" spans="1:21" s="2" customFormat="1" ht="15" customHeight="1" x14ac:dyDescent="0.2">
      <c r="A13" s="3" t="s">
        <v>63</v>
      </c>
      <c r="B13" s="4" t="s">
        <v>14</v>
      </c>
      <c r="C13" s="5">
        <f>VLOOKUP(VALUE(1&amp;$A13),[1]人口世帯集計表!$B$2:$T$119,7,FALSE)+VLOOKUP(VALUE(1&amp;$A13),[1]人口世帯集計表!$B$2:$T$119,9,FALSE)</f>
        <v>27</v>
      </c>
      <c r="D13" s="5">
        <f>VLOOKUP(VALUE(1&amp;$A13),[1]人口世帯集計表!$B$2:$T$119,11,FALSE)</f>
        <v>43</v>
      </c>
      <c r="E13" s="5">
        <f>VLOOKUP(VALUE(1&amp;$A13),[1]人口世帯集計表!$B$2:$T$119,14,FALSE)</f>
        <v>31</v>
      </c>
      <c r="F13" s="5">
        <f t="shared" si="0"/>
        <v>74</v>
      </c>
      <c r="G13" s="5">
        <f>VLOOKUP(VALUE(1&amp;$A13),[1]人口世帯集計表!$B$2:$T$119,8,FALSE)</f>
        <v>1</v>
      </c>
      <c r="H13" s="5">
        <f>VLOOKUP(VALUE(1&amp;$A13),[1]人口世帯集計表!$B$2:$T$119,12,FALSE)</f>
        <v>1</v>
      </c>
      <c r="I13" s="5">
        <f>VLOOKUP(VALUE(1&amp;$A13),[1]人口世帯集計表!$B$2:$T$119,15,FALSE)</f>
        <v>4</v>
      </c>
      <c r="J13" s="5">
        <f t="shared" si="1"/>
        <v>5</v>
      </c>
      <c r="L13" s="3" t="s">
        <v>88</v>
      </c>
      <c r="M13" s="4" t="s">
        <v>41</v>
      </c>
      <c r="N13" s="5">
        <f>VLOOKUP(VALUE(1&amp;$L13),[1]人口世帯集計表!$B$2:$T$119,7,FALSE)+VLOOKUP(VALUE(1&amp;$L13),[1]人口世帯集計表!$B$2:$T$119,9,FALSE)</f>
        <v>89</v>
      </c>
      <c r="O13" s="5">
        <f>VLOOKUP(VALUE(1&amp;$L13),[1]人口世帯集計表!$B$2:$T$119,11,FALSE)</f>
        <v>127</v>
      </c>
      <c r="P13" s="5">
        <f>VLOOKUP(VALUE(1&amp;$L13),[1]人口世帯集計表!$B$2:$T$119,14,FALSE)</f>
        <v>121</v>
      </c>
      <c r="Q13" s="5">
        <f t="shared" si="2"/>
        <v>248</v>
      </c>
      <c r="R13" s="5">
        <f>VLOOKUP(VALUE(1&amp;$L13),[1]人口世帯集計表!$B$2:$T$119,8,FALSE)</f>
        <v>1</v>
      </c>
      <c r="S13" s="5">
        <f>VLOOKUP(VALUE(1&amp;$L13),[1]人口世帯集計表!$B$2:$T$119,12,FALSE)</f>
        <v>1</v>
      </c>
      <c r="T13" s="5">
        <f>VLOOKUP(VALUE(1&amp;$L13),[1]人口世帯集計表!$B$2:$T$119,15,FALSE)</f>
        <v>0</v>
      </c>
      <c r="U13" s="5">
        <f t="shared" si="3"/>
        <v>1</v>
      </c>
    </row>
    <row r="14" spans="1:21" s="2" customFormat="1" ht="15" customHeight="1" x14ac:dyDescent="0.2">
      <c r="A14" s="3" t="s">
        <v>64</v>
      </c>
      <c r="B14" s="4" t="s">
        <v>15</v>
      </c>
      <c r="C14" s="5">
        <f>VLOOKUP(VALUE(1&amp;$A14),[1]人口世帯集計表!$B$2:$T$119,7,FALSE)+VLOOKUP(VALUE(1&amp;$A14),[1]人口世帯集計表!$B$2:$T$119,9,FALSE)</f>
        <v>12</v>
      </c>
      <c r="D14" s="5">
        <f>VLOOKUP(VALUE(1&amp;$A14),[1]人口世帯集計表!$B$2:$T$119,11,FALSE)</f>
        <v>13</v>
      </c>
      <c r="E14" s="5">
        <f>VLOOKUP(VALUE(1&amp;$A14),[1]人口世帯集計表!$B$2:$T$119,14,FALSE)</f>
        <v>10</v>
      </c>
      <c r="F14" s="5">
        <f t="shared" si="0"/>
        <v>23</v>
      </c>
      <c r="G14" s="5">
        <f>VLOOKUP(VALUE(1&amp;$A14),[1]人口世帯集計表!$B$2:$T$119,8,FALSE)</f>
        <v>0</v>
      </c>
      <c r="H14" s="5">
        <f>VLOOKUP(VALUE(1&amp;$A14),[1]人口世帯集計表!$B$2:$T$119,12,FALSE)</f>
        <v>0</v>
      </c>
      <c r="I14" s="5">
        <f>VLOOKUP(VALUE(1&amp;$A14),[1]人口世帯集計表!$B$2:$T$119,15,FALSE)</f>
        <v>0</v>
      </c>
      <c r="J14" s="5">
        <f t="shared" si="1"/>
        <v>0</v>
      </c>
      <c r="L14" s="3" t="s">
        <v>89</v>
      </c>
      <c r="M14" s="4" t="s">
        <v>42</v>
      </c>
      <c r="N14" s="5">
        <f>VLOOKUP(VALUE(1&amp;$L14),[1]人口世帯集計表!$B$2:$T$119,7,FALSE)+VLOOKUP(VALUE(1&amp;$L14),[1]人口世帯集計表!$B$2:$T$119,9,FALSE)</f>
        <v>12</v>
      </c>
      <c r="O14" s="5">
        <f>VLOOKUP(VALUE(1&amp;$L14),[1]人口世帯集計表!$B$2:$T$119,11,FALSE)</f>
        <v>14</v>
      </c>
      <c r="P14" s="5">
        <f>VLOOKUP(VALUE(1&amp;$L14),[1]人口世帯集計表!$B$2:$T$119,14,FALSE)</f>
        <v>14</v>
      </c>
      <c r="Q14" s="5">
        <f t="shared" si="2"/>
        <v>28</v>
      </c>
      <c r="R14" s="5">
        <f>VLOOKUP(VALUE(1&amp;$L14),[1]人口世帯集計表!$B$2:$T$119,8,FALSE)</f>
        <v>0</v>
      </c>
      <c r="S14" s="5">
        <f>VLOOKUP(VALUE(1&amp;$L14),[1]人口世帯集計表!$B$2:$T$119,12,FALSE)</f>
        <v>0</v>
      </c>
      <c r="T14" s="5">
        <f>VLOOKUP(VALUE(1&amp;$L14),[1]人口世帯集計表!$B$2:$T$119,15,FALSE)</f>
        <v>0</v>
      </c>
      <c r="U14" s="5">
        <f t="shared" si="3"/>
        <v>0</v>
      </c>
    </row>
    <row r="15" spans="1:21" s="2" customFormat="1" ht="15" customHeight="1" x14ac:dyDescent="0.2">
      <c r="A15" s="39" t="s">
        <v>16</v>
      </c>
      <c r="B15" s="40"/>
      <c r="C15" s="5">
        <f>SUM(C4:C14)</f>
        <v>151</v>
      </c>
      <c r="D15" s="5">
        <f>SUM(D4:D14)</f>
        <v>207</v>
      </c>
      <c r="E15" s="5">
        <f>SUM(E4:E14)</f>
        <v>189</v>
      </c>
      <c r="F15" s="5">
        <f>+D15+E15</f>
        <v>396</v>
      </c>
      <c r="G15" s="5">
        <f>SUM(G4:G14)</f>
        <v>1</v>
      </c>
      <c r="H15" s="5">
        <f>SUM(H4:H14)</f>
        <v>1</v>
      </c>
      <c r="I15" s="5">
        <f>SUM(I4:I14)</f>
        <v>6</v>
      </c>
      <c r="J15" s="5">
        <f>+H15+I15</f>
        <v>7</v>
      </c>
      <c r="L15" s="3" t="s">
        <v>90</v>
      </c>
      <c r="M15" s="4" t="s">
        <v>43</v>
      </c>
      <c r="N15" s="5">
        <f>VLOOKUP(VALUE(1&amp;$L15),[1]人口世帯集計表!$B$2:$T$119,7,FALSE)+VLOOKUP(VALUE(1&amp;$L15),[1]人口世帯集計表!$B$2:$T$119,9,FALSE)</f>
        <v>38</v>
      </c>
      <c r="O15" s="5">
        <f>VLOOKUP(VALUE(1&amp;$L15),[1]人口世帯集計表!$B$2:$T$119,11,FALSE)</f>
        <v>66</v>
      </c>
      <c r="P15" s="5">
        <f>VLOOKUP(VALUE(1&amp;$L15),[1]人口世帯集計表!$B$2:$T$119,14,FALSE)</f>
        <v>61</v>
      </c>
      <c r="Q15" s="5">
        <f t="shared" si="2"/>
        <v>127</v>
      </c>
      <c r="R15" s="5">
        <f>VLOOKUP(VALUE(1&amp;$L15),[1]人口世帯集計表!$B$2:$T$119,8,FALSE)</f>
        <v>0</v>
      </c>
      <c r="S15" s="5">
        <f>VLOOKUP(VALUE(1&amp;$L15),[1]人口世帯集計表!$B$2:$T$119,12,FALSE)</f>
        <v>0</v>
      </c>
      <c r="T15" s="5">
        <f>VLOOKUP(VALUE(1&amp;$L15),[1]人口世帯集計表!$B$2:$T$119,15,FALSE)</f>
        <v>0</v>
      </c>
      <c r="U15" s="5">
        <f t="shared" si="3"/>
        <v>0</v>
      </c>
    </row>
    <row r="16" spans="1:21" s="2" customFormat="1" ht="15" customHeight="1" x14ac:dyDescent="0.2">
      <c r="A16" s="7"/>
      <c r="B16" s="8"/>
      <c r="C16" s="5"/>
      <c r="D16" s="5"/>
      <c r="E16" s="5"/>
      <c r="F16" s="5"/>
      <c r="G16" s="5"/>
      <c r="H16" s="5"/>
      <c r="I16" s="5"/>
      <c r="J16" s="5"/>
      <c r="L16" s="3" t="s">
        <v>91</v>
      </c>
      <c r="M16" s="4" t="s">
        <v>44</v>
      </c>
      <c r="N16" s="5">
        <f>VLOOKUP(VALUE(1&amp;$L16),[1]人口世帯集計表!$B$2:$T$119,7,FALSE)+VLOOKUP(VALUE(1&amp;$L16),[1]人口世帯集計表!$B$2:$T$119,9,FALSE)</f>
        <v>48</v>
      </c>
      <c r="O16" s="5">
        <f>VLOOKUP(VALUE(1&amp;$L16),[1]人口世帯集計表!$B$2:$T$119,11,FALSE)</f>
        <v>66</v>
      </c>
      <c r="P16" s="5">
        <f>VLOOKUP(VALUE(1&amp;$L16),[1]人口世帯集計表!$B$2:$T$119,14,FALSE)</f>
        <v>81</v>
      </c>
      <c r="Q16" s="5">
        <f t="shared" si="2"/>
        <v>147</v>
      </c>
      <c r="R16" s="5">
        <f>VLOOKUP(VALUE(1&amp;$L16),[1]人口世帯集計表!$B$2:$T$119,8,FALSE)</f>
        <v>6</v>
      </c>
      <c r="S16" s="5">
        <f>VLOOKUP(VALUE(1&amp;$L16),[1]人口世帯集計表!$B$2:$T$119,12,FALSE)</f>
        <v>0</v>
      </c>
      <c r="T16" s="5">
        <f>VLOOKUP(VALUE(1&amp;$L16),[1]人口世帯集計表!$B$2:$T$119,15,FALSE)</f>
        <v>6</v>
      </c>
      <c r="U16" s="5">
        <f t="shared" si="3"/>
        <v>6</v>
      </c>
    </row>
    <row r="17" spans="1:21" s="2" customFormat="1" ht="15" customHeight="1" x14ac:dyDescent="0.2">
      <c r="A17" s="3" t="s">
        <v>65</v>
      </c>
      <c r="B17" s="4" t="s">
        <v>17</v>
      </c>
      <c r="C17" s="5">
        <f>VLOOKUP(VALUE(1&amp;$A17),[1]人口世帯集計表!$B$2:$T$119,7,FALSE)+VLOOKUP(VALUE(1&amp;$A17),[1]人口世帯集計表!$B$2:$T$119,9,FALSE)</f>
        <v>9</v>
      </c>
      <c r="D17" s="5">
        <f>VLOOKUP(VALUE(1&amp;$A17),[1]人口世帯集計表!$B$2:$T$119,11,FALSE)</f>
        <v>9</v>
      </c>
      <c r="E17" s="5">
        <f>VLOOKUP(VALUE(1&amp;$A17),[1]人口世帯集計表!$B$2:$T$119,14,FALSE)</f>
        <v>12</v>
      </c>
      <c r="F17" s="5">
        <f t="shared" ref="F17:F30" si="4">+D17+E17</f>
        <v>21</v>
      </c>
      <c r="G17" s="5">
        <f>VLOOKUP(VALUE(1&amp;$A17),[1]人口世帯集計表!$B$2:$T$119,8,FALSE)</f>
        <v>0</v>
      </c>
      <c r="H17" s="5">
        <f>VLOOKUP(VALUE(1&amp;$A17),[1]人口世帯集計表!$B$2:$T$119,12,FALSE)</f>
        <v>0</v>
      </c>
      <c r="I17" s="5">
        <f>VLOOKUP(VALUE(1&amp;$A17),[1]人口世帯集計表!$B$2:$T$119,15,FALSE)</f>
        <v>0</v>
      </c>
      <c r="J17" s="5">
        <f t="shared" ref="J17:J30" si="5">+H17+I17</f>
        <v>0</v>
      </c>
      <c r="L17" s="3" t="s">
        <v>92</v>
      </c>
      <c r="M17" s="4" t="s">
        <v>45</v>
      </c>
      <c r="N17" s="5">
        <f>VLOOKUP(VALUE(1&amp;$L17),[1]人口世帯集計表!$B$2:$T$119,7,FALSE)+VLOOKUP(VALUE(1&amp;$L17),[1]人口世帯集計表!$B$2:$T$119,9,FALSE)</f>
        <v>76</v>
      </c>
      <c r="O17" s="5">
        <f>VLOOKUP(VALUE(1&amp;$L17),[1]人口世帯集計表!$B$2:$T$119,11,FALSE)</f>
        <v>104</v>
      </c>
      <c r="P17" s="5">
        <f>VLOOKUP(VALUE(1&amp;$L17),[1]人口世帯集計表!$B$2:$T$119,14,FALSE)</f>
        <v>116</v>
      </c>
      <c r="Q17" s="5">
        <f t="shared" si="2"/>
        <v>220</v>
      </c>
      <c r="R17" s="5">
        <f>VLOOKUP(VALUE(1&amp;$L17),[1]人口世帯集計表!$B$2:$T$119,8,FALSE)</f>
        <v>5</v>
      </c>
      <c r="S17" s="5">
        <f>VLOOKUP(VALUE(1&amp;$L17),[1]人口世帯集計表!$B$2:$T$119,12,FALSE)</f>
        <v>0</v>
      </c>
      <c r="T17" s="5">
        <f>VLOOKUP(VALUE(1&amp;$L17),[1]人口世帯集計表!$B$2:$T$119,15,FALSE)</f>
        <v>5</v>
      </c>
      <c r="U17" s="5">
        <f t="shared" si="3"/>
        <v>5</v>
      </c>
    </row>
    <row r="18" spans="1:21" s="2" customFormat="1" ht="15" customHeight="1" x14ac:dyDescent="0.2">
      <c r="A18" s="3" t="s">
        <v>66</v>
      </c>
      <c r="B18" s="4" t="s">
        <v>18</v>
      </c>
      <c r="C18" s="5">
        <f>VLOOKUP(VALUE(1&amp;$A18),[1]人口世帯集計表!$B$2:$T$119,7,FALSE)+VLOOKUP(VALUE(1&amp;$A18),[1]人口世帯集計表!$B$2:$T$119,9,FALSE)</f>
        <v>21</v>
      </c>
      <c r="D18" s="5">
        <f>VLOOKUP(VALUE(1&amp;$A18),[1]人口世帯集計表!$B$2:$T$119,11,FALSE)</f>
        <v>28</v>
      </c>
      <c r="E18" s="5">
        <f>VLOOKUP(VALUE(1&amp;$A18),[1]人口世帯集計表!$B$2:$T$119,14,FALSE)</f>
        <v>29</v>
      </c>
      <c r="F18" s="5">
        <f t="shared" si="4"/>
        <v>57</v>
      </c>
      <c r="G18" s="5">
        <f>VLOOKUP(VALUE(1&amp;$A18),[1]人口世帯集計表!$B$2:$T$119,8,FALSE)</f>
        <v>0</v>
      </c>
      <c r="H18" s="5">
        <f>VLOOKUP(VALUE(1&amp;$A18),[1]人口世帯集計表!$B$2:$T$119,12,FALSE)</f>
        <v>0</v>
      </c>
      <c r="I18" s="5">
        <f>VLOOKUP(VALUE(1&amp;$A18),[1]人口世帯集計表!$B$2:$T$119,15,FALSE)</f>
        <v>0</v>
      </c>
      <c r="J18" s="5">
        <f t="shared" si="5"/>
        <v>0</v>
      </c>
      <c r="L18" s="3" t="s">
        <v>93</v>
      </c>
      <c r="M18" s="4" t="s">
        <v>46</v>
      </c>
      <c r="N18" s="5">
        <f>VLOOKUP(VALUE(1&amp;$L18),[1]人口世帯集計表!$B$2:$T$119,7,FALSE)+VLOOKUP(VALUE(1&amp;$L18),[1]人口世帯集計表!$B$2:$T$119,9,FALSE)</f>
        <v>54</v>
      </c>
      <c r="O18" s="5">
        <f>VLOOKUP(VALUE(1&amp;$L18),[1]人口世帯集計表!$B$2:$T$119,11,FALSE)</f>
        <v>82</v>
      </c>
      <c r="P18" s="5">
        <f>VLOOKUP(VALUE(1&amp;$L18),[1]人口世帯集計表!$B$2:$T$119,14,FALSE)</f>
        <v>90</v>
      </c>
      <c r="Q18" s="5">
        <f t="shared" si="2"/>
        <v>172</v>
      </c>
      <c r="R18" s="5">
        <f>VLOOKUP(VALUE(1&amp;$L18),[1]人口世帯集計表!$B$2:$T$119,8,FALSE)</f>
        <v>0</v>
      </c>
      <c r="S18" s="5">
        <f>VLOOKUP(VALUE(1&amp;$L18),[1]人口世帯集計表!$B$2:$T$119,12,FALSE)</f>
        <v>0</v>
      </c>
      <c r="T18" s="5">
        <f>VLOOKUP(VALUE(1&amp;$L18),[1]人口世帯集計表!$B$2:$T$119,15,FALSE)</f>
        <v>0</v>
      </c>
      <c r="U18" s="5">
        <f t="shared" si="3"/>
        <v>0</v>
      </c>
    </row>
    <row r="19" spans="1:21" s="2" customFormat="1" ht="15" customHeight="1" x14ac:dyDescent="0.2">
      <c r="A19" s="3" t="s">
        <v>67</v>
      </c>
      <c r="B19" s="4" t="s">
        <v>19</v>
      </c>
      <c r="C19" s="5">
        <f>VLOOKUP(VALUE(1&amp;$A19),[1]人口世帯集計表!$B$2:$T$119,7,FALSE)+VLOOKUP(VALUE(1&amp;$A19),[1]人口世帯集計表!$B$2:$T$119,9,FALSE)</f>
        <v>16</v>
      </c>
      <c r="D19" s="5">
        <f>VLOOKUP(VALUE(1&amp;$A19),[1]人口世帯集計表!$B$2:$T$119,11,FALSE)</f>
        <v>19</v>
      </c>
      <c r="E19" s="5">
        <f>VLOOKUP(VALUE(1&amp;$A19),[1]人口世帯集計表!$B$2:$T$119,14,FALSE)</f>
        <v>23</v>
      </c>
      <c r="F19" s="5">
        <f t="shared" si="4"/>
        <v>42</v>
      </c>
      <c r="G19" s="5">
        <f>VLOOKUP(VALUE(1&amp;$A19),[1]人口世帯集計表!$B$2:$T$119,8,FALSE)</f>
        <v>0</v>
      </c>
      <c r="H19" s="5">
        <f>VLOOKUP(VALUE(1&amp;$A19),[1]人口世帯集計表!$B$2:$T$119,12,FALSE)</f>
        <v>0</v>
      </c>
      <c r="I19" s="5">
        <f>VLOOKUP(VALUE(1&amp;$A19),[1]人口世帯集計表!$B$2:$T$119,15,FALSE)</f>
        <v>0</v>
      </c>
      <c r="J19" s="5">
        <f t="shared" si="5"/>
        <v>0</v>
      </c>
      <c r="L19" s="3" t="s">
        <v>94</v>
      </c>
      <c r="M19" s="4" t="s">
        <v>47</v>
      </c>
      <c r="N19" s="5">
        <f>VLOOKUP(VALUE(1&amp;$L19),[1]人口世帯集計表!$B$2:$T$119,7,FALSE)+VLOOKUP(VALUE(1&amp;$L19),[1]人口世帯集計表!$B$2:$T$119,9,FALSE)</f>
        <v>84</v>
      </c>
      <c r="O19" s="5">
        <f>VLOOKUP(VALUE(1&amp;$L19),[1]人口世帯集計表!$B$2:$T$119,11,FALSE)</f>
        <v>127</v>
      </c>
      <c r="P19" s="5">
        <f>VLOOKUP(VALUE(1&amp;$L19),[1]人口世帯集計表!$B$2:$T$119,14,FALSE)</f>
        <v>139</v>
      </c>
      <c r="Q19" s="5">
        <f t="shared" si="2"/>
        <v>266</v>
      </c>
      <c r="R19" s="5">
        <f>VLOOKUP(VALUE(1&amp;$L19),[1]人口世帯集計表!$B$2:$T$119,8,FALSE)</f>
        <v>0</v>
      </c>
      <c r="S19" s="5">
        <f>VLOOKUP(VALUE(1&amp;$L19),[1]人口世帯集計表!$B$2:$T$119,12,FALSE)</f>
        <v>0</v>
      </c>
      <c r="T19" s="5">
        <f>VLOOKUP(VALUE(1&amp;$L19),[1]人口世帯集計表!$B$2:$T$119,15,FALSE)</f>
        <v>0</v>
      </c>
      <c r="U19" s="5">
        <f t="shared" si="3"/>
        <v>0</v>
      </c>
    </row>
    <row r="20" spans="1:21" s="2" customFormat="1" ht="15" customHeight="1" x14ac:dyDescent="0.2">
      <c r="A20" s="3" t="s">
        <v>68</v>
      </c>
      <c r="B20" s="4" t="s">
        <v>20</v>
      </c>
      <c r="C20" s="5">
        <f>VLOOKUP(VALUE(1&amp;$A20),[1]人口世帯集計表!$B$2:$T$119,7,FALSE)+VLOOKUP(VALUE(1&amp;$A20),[1]人口世帯集計表!$B$2:$T$119,9,FALSE)</f>
        <v>8</v>
      </c>
      <c r="D20" s="5">
        <f>VLOOKUP(VALUE(1&amp;$A20),[1]人口世帯集計表!$B$2:$T$119,11,FALSE)</f>
        <v>14</v>
      </c>
      <c r="E20" s="5">
        <f>VLOOKUP(VALUE(1&amp;$A20),[1]人口世帯集計表!$B$2:$T$119,14,FALSE)</f>
        <v>13</v>
      </c>
      <c r="F20" s="5">
        <f t="shared" si="4"/>
        <v>27</v>
      </c>
      <c r="G20" s="5">
        <f>VLOOKUP(VALUE(1&amp;$A20),[1]人口世帯集計表!$B$2:$T$119,8,FALSE)</f>
        <v>0</v>
      </c>
      <c r="H20" s="5">
        <f>VLOOKUP(VALUE(1&amp;$A20),[1]人口世帯集計表!$B$2:$T$119,12,FALSE)</f>
        <v>0</v>
      </c>
      <c r="I20" s="5">
        <f>VLOOKUP(VALUE(1&amp;$A20),[1]人口世帯集計表!$B$2:$T$119,15,FALSE)</f>
        <v>0</v>
      </c>
      <c r="J20" s="5">
        <f t="shared" si="5"/>
        <v>0</v>
      </c>
      <c r="L20" s="3" t="s">
        <v>95</v>
      </c>
      <c r="M20" s="4" t="s">
        <v>48</v>
      </c>
      <c r="N20" s="5">
        <f>VLOOKUP(VALUE(1&amp;$L20),[1]人口世帯集計表!$B$2:$T$119,7,FALSE)+VLOOKUP(VALUE(1&amp;$L20),[1]人口世帯集計表!$B$2:$T$119,9,FALSE)</f>
        <v>29</v>
      </c>
      <c r="O20" s="5">
        <f>VLOOKUP(VALUE(1&amp;$L20),[1]人口世帯集計表!$B$2:$T$119,11,FALSE)</f>
        <v>46</v>
      </c>
      <c r="P20" s="5">
        <f>VLOOKUP(VALUE(1&amp;$L20),[1]人口世帯集計表!$B$2:$T$119,14,FALSE)</f>
        <v>38</v>
      </c>
      <c r="Q20" s="5">
        <f t="shared" si="2"/>
        <v>84</v>
      </c>
      <c r="R20" s="5">
        <f>VLOOKUP(VALUE(1&amp;$L20),[1]人口世帯集計表!$B$2:$T$119,8,FALSE)</f>
        <v>0</v>
      </c>
      <c r="S20" s="5">
        <f>VLOOKUP(VALUE(1&amp;$L20),[1]人口世帯集計表!$B$2:$T$119,12,FALSE)</f>
        <v>0</v>
      </c>
      <c r="T20" s="5">
        <f>VLOOKUP(VALUE(1&amp;$L20),[1]人口世帯集計表!$B$2:$T$119,15,FALSE)</f>
        <v>0</v>
      </c>
      <c r="U20" s="5">
        <f t="shared" si="3"/>
        <v>0</v>
      </c>
    </row>
    <row r="21" spans="1:21" s="2" customFormat="1" ht="15" customHeight="1" x14ac:dyDescent="0.2">
      <c r="A21" s="3" t="s">
        <v>69</v>
      </c>
      <c r="B21" s="4" t="s">
        <v>21</v>
      </c>
      <c r="C21" s="5">
        <f>VLOOKUP(VALUE(1&amp;$A21),[1]人口世帯集計表!$B$2:$T$119,7,FALSE)+VLOOKUP(VALUE(1&amp;$A21),[1]人口世帯集計表!$B$2:$T$119,9,FALSE)</f>
        <v>12</v>
      </c>
      <c r="D21" s="5">
        <f>VLOOKUP(VALUE(1&amp;$A21),[1]人口世帯集計表!$B$2:$T$119,11,FALSE)</f>
        <v>8</v>
      </c>
      <c r="E21" s="5">
        <f>VLOOKUP(VALUE(1&amp;$A21),[1]人口世帯集計表!$B$2:$T$119,14,FALSE)</f>
        <v>13</v>
      </c>
      <c r="F21" s="5">
        <f t="shared" si="4"/>
        <v>21</v>
      </c>
      <c r="G21" s="5">
        <f>VLOOKUP(VALUE(1&amp;$A21),[1]人口世帯集計表!$B$2:$T$119,8,FALSE)</f>
        <v>0</v>
      </c>
      <c r="H21" s="5">
        <f>VLOOKUP(VALUE(1&amp;$A21),[1]人口世帯集計表!$B$2:$T$119,12,FALSE)</f>
        <v>0</v>
      </c>
      <c r="I21" s="5">
        <f>VLOOKUP(VALUE(1&amp;$A21),[1]人口世帯集計表!$B$2:$T$119,15,FALSE)</f>
        <v>0</v>
      </c>
      <c r="J21" s="5">
        <f t="shared" si="5"/>
        <v>0</v>
      </c>
      <c r="L21" s="3" t="s">
        <v>96</v>
      </c>
      <c r="M21" s="4" t="s">
        <v>49</v>
      </c>
      <c r="N21" s="5">
        <f>VLOOKUP(VALUE(1&amp;$L21),[1]人口世帯集計表!$B$2:$T$119,7,FALSE)+VLOOKUP(VALUE(1&amp;$L21),[1]人口世帯集計表!$B$2:$T$119,9,FALSE)</f>
        <v>39</v>
      </c>
      <c r="O21" s="5">
        <f>VLOOKUP(VALUE(1&amp;$L21),[1]人口世帯集計表!$B$2:$T$119,11,FALSE)</f>
        <v>63</v>
      </c>
      <c r="P21" s="5">
        <f>VLOOKUP(VALUE(1&amp;$L21),[1]人口世帯集計表!$B$2:$T$119,14,FALSE)</f>
        <v>68</v>
      </c>
      <c r="Q21" s="5">
        <f t="shared" si="2"/>
        <v>131</v>
      </c>
      <c r="R21" s="5">
        <f>VLOOKUP(VALUE(1&amp;$L21),[1]人口世帯集計表!$B$2:$T$119,8,FALSE)</f>
        <v>0</v>
      </c>
      <c r="S21" s="5">
        <f>VLOOKUP(VALUE(1&amp;$L21),[1]人口世帯集計表!$B$2:$T$119,12,FALSE)</f>
        <v>0</v>
      </c>
      <c r="T21" s="5">
        <f>VLOOKUP(VALUE(1&amp;$L21),[1]人口世帯集計表!$B$2:$T$119,15,FALSE)</f>
        <v>0</v>
      </c>
      <c r="U21" s="5">
        <f t="shared" si="3"/>
        <v>0</v>
      </c>
    </row>
    <row r="22" spans="1:21" s="2" customFormat="1" ht="15" customHeight="1" x14ac:dyDescent="0.2">
      <c r="A22" s="3" t="s">
        <v>70</v>
      </c>
      <c r="B22" s="4" t="s">
        <v>22</v>
      </c>
      <c r="C22" s="5">
        <f>VLOOKUP(VALUE(1&amp;$A22),[1]人口世帯集計表!$B$2:$T$119,7,FALSE)+VLOOKUP(VALUE(1&amp;$A22),[1]人口世帯集計表!$B$2:$T$119,9,FALSE)</f>
        <v>23</v>
      </c>
      <c r="D22" s="5">
        <f>VLOOKUP(VALUE(1&amp;$A22),[1]人口世帯集計表!$B$2:$T$119,11,FALSE)</f>
        <v>30</v>
      </c>
      <c r="E22" s="5">
        <f>VLOOKUP(VALUE(1&amp;$A22),[1]人口世帯集計表!$B$2:$T$119,14,FALSE)</f>
        <v>25</v>
      </c>
      <c r="F22" s="5">
        <f t="shared" si="4"/>
        <v>55</v>
      </c>
      <c r="G22" s="5">
        <f>VLOOKUP(VALUE(1&amp;$A22),[1]人口世帯集計表!$B$2:$T$119,8,FALSE)</f>
        <v>0</v>
      </c>
      <c r="H22" s="5">
        <f>VLOOKUP(VALUE(1&amp;$A22),[1]人口世帯集計表!$B$2:$T$119,12,FALSE)</f>
        <v>0</v>
      </c>
      <c r="I22" s="5">
        <f>VLOOKUP(VALUE(1&amp;$A22),[1]人口世帯集計表!$B$2:$T$119,15,FALSE)</f>
        <v>0</v>
      </c>
      <c r="J22" s="5">
        <f t="shared" si="5"/>
        <v>0</v>
      </c>
      <c r="L22" s="3" t="s">
        <v>97</v>
      </c>
      <c r="M22" s="4" t="s">
        <v>50</v>
      </c>
      <c r="N22" s="5">
        <f>VLOOKUP(VALUE(1&amp;$L22),[1]人口世帯集計表!$B$2:$T$119,7,FALSE)+VLOOKUP(VALUE(1&amp;$L22),[1]人口世帯集計表!$B$2:$T$119,9,FALSE)</f>
        <v>14</v>
      </c>
      <c r="O22" s="5">
        <f>VLOOKUP(VALUE(1&amp;$L22),[1]人口世帯集計表!$B$2:$T$119,11,FALSE)</f>
        <v>16</v>
      </c>
      <c r="P22" s="5">
        <f>VLOOKUP(VALUE(1&amp;$L22),[1]人口世帯集計表!$B$2:$T$119,14,FALSE)</f>
        <v>19</v>
      </c>
      <c r="Q22" s="5">
        <f t="shared" si="2"/>
        <v>35</v>
      </c>
      <c r="R22" s="5">
        <f>VLOOKUP(VALUE(1&amp;$L22),[1]人口世帯集計表!$B$2:$T$119,8,FALSE)</f>
        <v>0</v>
      </c>
      <c r="S22" s="5">
        <f>VLOOKUP(VALUE(1&amp;$L22),[1]人口世帯集計表!$B$2:$T$119,12,FALSE)</f>
        <v>0</v>
      </c>
      <c r="T22" s="5">
        <f>VLOOKUP(VALUE(1&amp;$L22),[1]人口世帯集計表!$B$2:$T$119,15,FALSE)</f>
        <v>0</v>
      </c>
      <c r="U22" s="5">
        <f t="shared" si="3"/>
        <v>0</v>
      </c>
    </row>
    <row r="23" spans="1:21" s="2" customFormat="1" ht="15" customHeight="1" x14ac:dyDescent="0.2">
      <c r="A23" s="3" t="s">
        <v>71</v>
      </c>
      <c r="B23" s="4" t="s">
        <v>23</v>
      </c>
      <c r="C23" s="5">
        <f>VLOOKUP(VALUE(1&amp;$A23),[1]人口世帯集計表!$B$2:$T$119,7,FALSE)+VLOOKUP(VALUE(1&amp;$A23),[1]人口世帯集計表!$B$2:$T$119,9,FALSE)</f>
        <v>16</v>
      </c>
      <c r="D23" s="5">
        <f>VLOOKUP(VALUE(1&amp;$A23),[1]人口世帯集計表!$B$2:$T$119,11,FALSE)</f>
        <v>17</v>
      </c>
      <c r="E23" s="5">
        <f>VLOOKUP(VALUE(1&amp;$A23),[1]人口世帯集計表!$B$2:$T$119,14,FALSE)</f>
        <v>14</v>
      </c>
      <c r="F23" s="5">
        <f t="shared" si="4"/>
        <v>31</v>
      </c>
      <c r="G23" s="5">
        <f>VLOOKUP(VALUE(1&amp;$A23),[1]人口世帯集計表!$B$2:$T$119,8,FALSE)</f>
        <v>0</v>
      </c>
      <c r="H23" s="5">
        <f>VLOOKUP(VALUE(1&amp;$A23),[1]人口世帯集計表!$B$2:$T$119,12,FALSE)</f>
        <v>0</v>
      </c>
      <c r="I23" s="5">
        <f>VLOOKUP(VALUE(1&amp;$A23),[1]人口世帯集計表!$B$2:$T$119,15,FALSE)</f>
        <v>0</v>
      </c>
      <c r="J23" s="5">
        <f>+H23+I23</f>
        <v>0</v>
      </c>
      <c r="L23" s="3" t="s">
        <v>98</v>
      </c>
      <c r="M23" s="4" t="s">
        <v>51</v>
      </c>
      <c r="N23" s="5">
        <f>VLOOKUP(VALUE(1&amp;$L23),[1]人口世帯集計表!$B$2:$T$119,7,FALSE)+VLOOKUP(VALUE(1&amp;$L23),[1]人口世帯集計表!$B$2:$T$119,9,FALSE)</f>
        <v>17</v>
      </c>
      <c r="O23" s="5">
        <f>VLOOKUP(VALUE(1&amp;$L23),[1]人口世帯集計表!$B$2:$T$119,11,FALSE)</f>
        <v>16</v>
      </c>
      <c r="P23" s="5">
        <f>VLOOKUP(VALUE(1&amp;$L23),[1]人口世帯集計表!$B$2:$T$119,14,FALSE)</f>
        <v>25</v>
      </c>
      <c r="Q23" s="5">
        <f t="shared" si="2"/>
        <v>41</v>
      </c>
      <c r="R23" s="5">
        <f>VLOOKUP(VALUE(1&amp;$L23),[1]人口世帯集計表!$B$2:$T$119,8,FALSE)</f>
        <v>0</v>
      </c>
      <c r="S23" s="5">
        <f>VLOOKUP(VALUE(1&amp;$L23),[1]人口世帯集計表!$B$2:$T$119,12,FALSE)</f>
        <v>0</v>
      </c>
      <c r="T23" s="5">
        <f>VLOOKUP(VALUE(1&amp;$L23),[1]人口世帯集計表!$B$2:$T$119,15,FALSE)</f>
        <v>0</v>
      </c>
      <c r="U23" s="5">
        <f t="shared" si="3"/>
        <v>0</v>
      </c>
    </row>
    <row r="24" spans="1:21" s="2" customFormat="1" ht="15" customHeight="1" x14ac:dyDescent="0.2">
      <c r="A24" s="3" t="s">
        <v>72</v>
      </c>
      <c r="B24" s="4" t="s">
        <v>24</v>
      </c>
      <c r="C24" s="5">
        <f>VLOOKUP(VALUE(1&amp;$A24),[1]人口世帯集計表!$B$2:$T$119,7,FALSE)+VLOOKUP(VALUE(1&amp;$A24),[1]人口世帯集計表!$B$2:$T$119,9,FALSE)</f>
        <v>16</v>
      </c>
      <c r="D24" s="5">
        <f>VLOOKUP(VALUE(1&amp;$A24),[1]人口世帯集計表!$B$2:$T$119,11,FALSE)</f>
        <v>17</v>
      </c>
      <c r="E24" s="5">
        <f>VLOOKUP(VALUE(1&amp;$A24),[1]人口世帯集計表!$B$2:$T$119,14,FALSE)</f>
        <v>18</v>
      </c>
      <c r="F24" s="5">
        <f t="shared" si="4"/>
        <v>35</v>
      </c>
      <c r="G24" s="5">
        <f>VLOOKUP(VALUE(1&amp;$A24),[1]人口世帯集計表!$B$2:$T$119,8,FALSE)</f>
        <v>0</v>
      </c>
      <c r="H24" s="5">
        <f>VLOOKUP(VALUE(1&amp;$A24),[1]人口世帯集計表!$B$2:$T$119,12,FALSE)</f>
        <v>0</v>
      </c>
      <c r="I24" s="5">
        <f>VLOOKUP(VALUE(1&amp;$A24),[1]人口世帯集計表!$B$2:$T$119,15,FALSE)</f>
        <v>0</v>
      </c>
      <c r="J24" s="5">
        <f t="shared" si="5"/>
        <v>0</v>
      </c>
      <c r="L24" s="3" t="s">
        <v>99</v>
      </c>
      <c r="M24" s="4" t="s">
        <v>52</v>
      </c>
      <c r="N24" s="5">
        <f>VLOOKUP(VALUE(1&amp;$L24),[1]人口世帯集計表!$B$2:$T$119,7,FALSE)+VLOOKUP(VALUE(1&amp;$L24),[1]人口世帯集計表!$B$2:$T$119,9,FALSE)</f>
        <v>78</v>
      </c>
      <c r="O24" s="5">
        <f>VLOOKUP(VALUE(1&amp;$L24),[1]人口世帯集計表!$B$2:$T$119,11,FALSE)</f>
        <v>14</v>
      </c>
      <c r="P24" s="5">
        <f>VLOOKUP(VALUE(1&amp;$L24),[1]人口世帯集計表!$B$2:$T$119,14,FALSE)</f>
        <v>64</v>
      </c>
      <c r="Q24" s="5">
        <f t="shared" si="2"/>
        <v>78</v>
      </c>
      <c r="R24" s="5">
        <f>VLOOKUP(VALUE(1&amp;$L24),[1]人口世帯集計表!$B$2:$T$119,8,FALSE)</f>
        <v>0</v>
      </c>
      <c r="S24" s="5">
        <f>VLOOKUP(VALUE(1&amp;$L24),[1]人口世帯集計表!$B$2:$T$119,12,FALSE)</f>
        <v>0</v>
      </c>
      <c r="T24" s="5">
        <f>VLOOKUP(VALUE(1&amp;$L24),[1]人口世帯集計表!$B$2:$T$119,15,FALSE)</f>
        <v>0</v>
      </c>
      <c r="U24" s="5">
        <f t="shared" si="3"/>
        <v>0</v>
      </c>
    </row>
    <row r="25" spans="1:21" s="2" customFormat="1" ht="15" customHeight="1" x14ac:dyDescent="0.2">
      <c r="A25" s="3" t="s">
        <v>73</v>
      </c>
      <c r="B25" s="4" t="s">
        <v>25</v>
      </c>
      <c r="C25" s="5">
        <f>VLOOKUP(VALUE(1&amp;$A25),[1]人口世帯集計表!$B$2:$T$119,7,FALSE)+VLOOKUP(VALUE(1&amp;$A25),[1]人口世帯集計表!$B$2:$T$119,9,FALSE)</f>
        <v>26</v>
      </c>
      <c r="D25" s="5">
        <f>VLOOKUP(VALUE(1&amp;$A25),[1]人口世帯集計表!$B$2:$T$119,11,FALSE)</f>
        <v>28</v>
      </c>
      <c r="E25" s="5">
        <f>VLOOKUP(VALUE(1&amp;$A25),[1]人口世帯集計表!$B$2:$T$119,14,FALSE)</f>
        <v>35</v>
      </c>
      <c r="F25" s="5">
        <f t="shared" si="4"/>
        <v>63</v>
      </c>
      <c r="G25" s="5">
        <f>VLOOKUP(VALUE(1&amp;$A25),[1]人口世帯集計表!$B$2:$T$119,8,FALSE)</f>
        <v>0</v>
      </c>
      <c r="H25" s="5">
        <f>VLOOKUP(VALUE(1&amp;$A25),[1]人口世帯集計表!$B$2:$T$119,12,FALSE)</f>
        <v>0</v>
      </c>
      <c r="I25" s="5">
        <f>VLOOKUP(VALUE(1&amp;$A25),[1]人口世帯集計表!$B$2:$T$119,15,FALSE)</f>
        <v>0</v>
      </c>
      <c r="J25" s="5">
        <f t="shared" si="5"/>
        <v>0</v>
      </c>
      <c r="L25" s="3" t="s">
        <v>100</v>
      </c>
      <c r="M25" s="4" t="s">
        <v>53</v>
      </c>
      <c r="N25" s="5">
        <f>VLOOKUP(VALUE(1&amp;$L25),[1]人口世帯集計表!$B$2:$T$119,7,FALSE)+VLOOKUP(VALUE(1&amp;$L25),[1]人口世帯集計表!$B$2:$T$119,9,FALSE)</f>
        <v>51</v>
      </c>
      <c r="O25" s="5">
        <f>VLOOKUP(VALUE(1&amp;$L25),[1]人口世帯集計表!$B$2:$T$119,11,FALSE)</f>
        <v>73</v>
      </c>
      <c r="P25" s="5">
        <f>VLOOKUP(VALUE(1&amp;$L25),[1]人口世帯集計表!$B$2:$T$119,14,FALSE)</f>
        <v>69</v>
      </c>
      <c r="Q25" s="5">
        <f t="shared" si="2"/>
        <v>142</v>
      </c>
      <c r="R25" s="5">
        <f>VLOOKUP(VALUE(1&amp;$L25),[1]人口世帯集計表!$B$2:$T$119,8,FALSE)</f>
        <v>0</v>
      </c>
      <c r="S25" s="5">
        <f>VLOOKUP(VALUE(1&amp;$L25),[1]人口世帯集計表!$B$2:$T$119,12,FALSE)</f>
        <v>0</v>
      </c>
      <c r="T25" s="5">
        <f>VLOOKUP(VALUE(1&amp;$L25),[1]人口世帯集計表!$B$2:$T$119,15,FALSE)</f>
        <v>0</v>
      </c>
      <c r="U25" s="5">
        <f t="shared" si="3"/>
        <v>0</v>
      </c>
    </row>
    <row r="26" spans="1:21" s="2" customFormat="1" ht="15" customHeight="1" x14ac:dyDescent="0.2">
      <c r="A26" s="3" t="s">
        <v>74</v>
      </c>
      <c r="B26" s="4" t="s">
        <v>26</v>
      </c>
      <c r="C26" s="5">
        <f>VLOOKUP(VALUE(1&amp;$A26),[1]人口世帯集計表!$B$2:$T$119,7,FALSE)+VLOOKUP(VALUE(1&amp;$A26),[1]人口世帯集計表!$B$2:$T$119,9,FALSE)</f>
        <v>11</v>
      </c>
      <c r="D26" s="5">
        <f>VLOOKUP(VALUE(1&amp;$A26),[1]人口世帯集計表!$B$2:$T$119,11,FALSE)</f>
        <v>13</v>
      </c>
      <c r="E26" s="5">
        <f>VLOOKUP(VALUE(1&amp;$A26),[1]人口世帯集計表!$B$2:$T$119,14,FALSE)</f>
        <v>10</v>
      </c>
      <c r="F26" s="5">
        <f t="shared" si="4"/>
        <v>23</v>
      </c>
      <c r="G26" s="5">
        <f>VLOOKUP(VALUE(1&amp;$A26),[1]人口世帯集計表!$B$2:$T$119,8,FALSE)</f>
        <v>0</v>
      </c>
      <c r="H26" s="5">
        <f>VLOOKUP(VALUE(1&amp;$A26),[1]人口世帯集計表!$B$2:$T$119,12,FALSE)</f>
        <v>0</v>
      </c>
      <c r="I26" s="5">
        <f>VLOOKUP(VALUE(1&amp;$A26),[1]人口世帯集計表!$B$2:$T$119,15,FALSE)</f>
        <v>0</v>
      </c>
      <c r="J26" s="5">
        <f t="shared" si="5"/>
        <v>0</v>
      </c>
      <c r="L26" s="39" t="s">
        <v>16</v>
      </c>
      <c r="M26" s="40"/>
      <c r="N26" s="5">
        <f>SUM(N4:N25)</f>
        <v>1150</v>
      </c>
      <c r="O26" s="5">
        <f>SUM(O4:O25)</f>
        <v>1520</v>
      </c>
      <c r="P26" s="5">
        <f>SUM(P4:P25)</f>
        <v>1622</v>
      </c>
      <c r="Q26" s="5">
        <f>+O26+P26</f>
        <v>3142</v>
      </c>
      <c r="R26" s="5">
        <f>SUM(R4:R25)</f>
        <v>20</v>
      </c>
      <c r="S26" s="5">
        <f>SUM(S4:S25)</f>
        <v>3</v>
      </c>
      <c r="T26" s="5">
        <f>SUM(T4:T25)</f>
        <v>19</v>
      </c>
      <c r="U26" s="6">
        <f>+S26+T26</f>
        <v>22</v>
      </c>
    </row>
    <row r="27" spans="1:21" s="2" customFormat="1" ht="15" customHeight="1" x14ac:dyDescent="0.2">
      <c r="A27" s="3" t="s">
        <v>75</v>
      </c>
      <c r="B27" s="4" t="s">
        <v>27</v>
      </c>
      <c r="C27" s="5">
        <f>VLOOKUP(VALUE(1&amp;$A27),[1]人口世帯集計表!$B$2:$T$119,7,FALSE)+VLOOKUP(VALUE(1&amp;$A27),[1]人口世帯集計表!$B$2:$T$119,9,FALSE)</f>
        <v>17</v>
      </c>
      <c r="D27" s="5">
        <f>VLOOKUP(VALUE(1&amp;$A27),[1]人口世帯集計表!$B$2:$T$119,11,FALSE)</f>
        <v>15</v>
      </c>
      <c r="E27" s="5">
        <f>VLOOKUP(VALUE(1&amp;$A27),[1]人口世帯集計表!$B$2:$T$119,14,FALSE)</f>
        <v>21</v>
      </c>
      <c r="F27" s="5">
        <f t="shared" si="4"/>
        <v>36</v>
      </c>
      <c r="G27" s="5">
        <f>VLOOKUP(VALUE(1&amp;$A27),[1]人口世帯集計表!$B$2:$T$119,8,FALSE)</f>
        <v>0</v>
      </c>
      <c r="H27" s="5">
        <f>VLOOKUP(VALUE(1&amp;$A27),[1]人口世帯集計表!$B$2:$T$119,12,FALSE)</f>
        <v>0</v>
      </c>
      <c r="I27" s="5">
        <f>VLOOKUP(VALUE(1&amp;$A27),[1]人口世帯集計表!$B$2:$T$119,15,FALSE)</f>
        <v>0</v>
      </c>
      <c r="J27" s="5">
        <f t="shared" si="5"/>
        <v>0</v>
      </c>
      <c r="L27" s="9"/>
      <c r="M27" s="8"/>
      <c r="N27" s="5"/>
      <c r="O27" s="5"/>
      <c r="P27" s="5"/>
      <c r="Q27" s="5"/>
      <c r="R27" s="5"/>
      <c r="S27" s="5"/>
      <c r="T27" s="5"/>
      <c r="U27" s="6"/>
    </row>
    <row r="28" spans="1:21" s="2" customFormat="1" ht="15" customHeight="1" x14ac:dyDescent="0.2">
      <c r="A28" s="3" t="s">
        <v>76</v>
      </c>
      <c r="B28" s="4" t="s">
        <v>28</v>
      </c>
      <c r="C28" s="5">
        <f>VLOOKUP(VALUE(1&amp;$A28),[1]人口世帯集計表!$B$2:$T$119,7,FALSE)+VLOOKUP(VALUE(1&amp;$A28),[1]人口世帯集計表!$B$2:$T$119,9,FALSE)</f>
        <v>19</v>
      </c>
      <c r="D28" s="5">
        <f>VLOOKUP(VALUE(1&amp;$A28),[1]人口世帯集計表!$B$2:$T$119,11,FALSE)</f>
        <v>20</v>
      </c>
      <c r="E28" s="5">
        <f>VLOOKUP(VALUE(1&amp;$A28),[1]人口世帯集計表!$B$2:$T$119,14,FALSE)</f>
        <v>16</v>
      </c>
      <c r="F28" s="5">
        <f t="shared" si="4"/>
        <v>36</v>
      </c>
      <c r="G28" s="5">
        <f>VLOOKUP(VALUE(1&amp;$A28),[1]人口世帯集計表!$B$2:$T$119,8,FALSE)</f>
        <v>0</v>
      </c>
      <c r="H28" s="5">
        <f>VLOOKUP(VALUE(1&amp;$A28),[1]人口世帯集計表!$B$2:$T$119,12,FALSE)</f>
        <v>0</v>
      </c>
      <c r="I28" s="5">
        <f>VLOOKUP(VALUE(1&amp;$A28),[1]人口世帯集計表!$B$2:$T$119,15,FALSE)</f>
        <v>0</v>
      </c>
      <c r="J28" s="5">
        <f t="shared" si="5"/>
        <v>0</v>
      </c>
      <c r="L28" s="9"/>
      <c r="M28" s="8"/>
      <c r="N28" s="5"/>
      <c r="O28" s="5"/>
      <c r="P28" s="5"/>
      <c r="Q28" s="5"/>
      <c r="R28" s="5"/>
      <c r="S28" s="5"/>
      <c r="T28" s="5"/>
      <c r="U28" s="6"/>
    </row>
    <row r="29" spans="1:21" s="2" customFormat="1" ht="15" customHeight="1" x14ac:dyDescent="0.2">
      <c r="A29" s="3" t="s">
        <v>77</v>
      </c>
      <c r="B29" s="4" t="s">
        <v>29</v>
      </c>
      <c r="C29" s="5">
        <f>VLOOKUP(VALUE(1&amp;$A29),[1]人口世帯集計表!$B$2:$T$119,7,FALSE)+VLOOKUP(VALUE(1&amp;$A29),[1]人口世帯集計表!$B$2:$T$119,9,FALSE)</f>
        <v>20</v>
      </c>
      <c r="D29" s="5">
        <f>VLOOKUP(VALUE(1&amp;$A29),[1]人口世帯集計表!$B$2:$T$119,11,FALSE)</f>
        <v>24</v>
      </c>
      <c r="E29" s="5">
        <f>VLOOKUP(VALUE(1&amp;$A29),[1]人口世帯集計表!$B$2:$T$119,14,FALSE)</f>
        <v>22</v>
      </c>
      <c r="F29" s="5">
        <f t="shared" si="4"/>
        <v>46</v>
      </c>
      <c r="G29" s="5">
        <f>VLOOKUP(VALUE(1&amp;$A29),[1]人口世帯集計表!$B$2:$T$119,8,FALSE)</f>
        <v>0</v>
      </c>
      <c r="H29" s="5">
        <f>VLOOKUP(VALUE(1&amp;$A29),[1]人口世帯集計表!$B$2:$T$119,12,FALSE)</f>
        <v>0</v>
      </c>
      <c r="I29" s="5">
        <f>VLOOKUP(VALUE(1&amp;$A29),[1]人口世帯集計表!$B$2:$T$119,15,FALSE)</f>
        <v>0</v>
      </c>
      <c r="J29" s="5">
        <f t="shared" si="5"/>
        <v>0</v>
      </c>
      <c r="L29" s="9"/>
      <c r="M29" s="8"/>
      <c r="N29" s="5"/>
      <c r="O29" s="5"/>
      <c r="P29" s="5"/>
      <c r="Q29" s="5"/>
      <c r="R29" s="5"/>
      <c r="S29" s="5"/>
      <c r="T29" s="5"/>
      <c r="U29" s="6"/>
    </row>
    <row r="30" spans="1:21" s="2" customFormat="1" ht="15" customHeight="1" x14ac:dyDescent="0.2">
      <c r="A30" s="3" t="s">
        <v>78</v>
      </c>
      <c r="B30" s="4" t="s">
        <v>30</v>
      </c>
      <c r="C30" s="5">
        <f>VLOOKUP(VALUE(1&amp;$A30),[1]人口世帯集計表!$B$2:$T$119,7,FALSE)+VLOOKUP(VALUE(1&amp;$A30),[1]人口世帯集計表!$B$2:$T$119,9,FALSE)</f>
        <v>14</v>
      </c>
      <c r="D30" s="5">
        <f>VLOOKUP(VALUE(1&amp;$A30),[1]人口世帯集計表!$B$2:$T$119,11,FALSE)</f>
        <v>14</v>
      </c>
      <c r="E30" s="5">
        <f>VLOOKUP(VALUE(1&amp;$A30),[1]人口世帯集計表!$B$2:$T$119,14,FALSE)</f>
        <v>18</v>
      </c>
      <c r="F30" s="5">
        <f t="shared" si="4"/>
        <v>32</v>
      </c>
      <c r="G30" s="5">
        <f>VLOOKUP(VALUE(1&amp;$A30),[1]人口世帯集計表!$B$2:$T$119,8,FALSE)</f>
        <v>0</v>
      </c>
      <c r="H30" s="5">
        <f>VLOOKUP(VALUE(1&amp;$A30),[1]人口世帯集計表!$B$2:$T$119,12,FALSE)</f>
        <v>0</v>
      </c>
      <c r="I30" s="5">
        <f>VLOOKUP(VALUE(1&amp;$A30),[1]人口世帯集計表!$B$2:$T$119,15,FALSE)</f>
        <v>0</v>
      </c>
      <c r="J30" s="5">
        <f t="shared" si="5"/>
        <v>0</v>
      </c>
      <c r="L30" s="9"/>
      <c r="M30" s="8"/>
      <c r="N30" s="5"/>
      <c r="O30" s="5"/>
      <c r="P30" s="5"/>
      <c r="Q30" s="5"/>
      <c r="R30" s="5"/>
      <c r="S30" s="5"/>
      <c r="T30" s="5"/>
      <c r="U30" s="6"/>
    </row>
    <row r="31" spans="1:21" s="2" customFormat="1" ht="15" customHeight="1" x14ac:dyDescent="0.2">
      <c r="A31" s="39" t="s">
        <v>16</v>
      </c>
      <c r="B31" s="40"/>
      <c r="C31" s="5">
        <f>SUM(C17:C30)</f>
        <v>228</v>
      </c>
      <c r="D31" s="5">
        <f>SUM(D17:D30)</f>
        <v>256</v>
      </c>
      <c r="E31" s="5">
        <f>SUM(E17:E30)</f>
        <v>269</v>
      </c>
      <c r="F31" s="5">
        <f>+D31+E31</f>
        <v>525</v>
      </c>
      <c r="G31" s="5">
        <f>SUM(G17:G30)</f>
        <v>0</v>
      </c>
      <c r="H31" s="5">
        <f>SUM(H17:H30)</f>
        <v>0</v>
      </c>
      <c r="I31" s="5">
        <f>SUM(I17:I30)</f>
        <v>0</v>
      </c>
      <c r="J31" s="5">
        <f>+H31+I31</f>
        <v>0</v>
      </c>
      <c r="L31" s="9"/>
      <c r="M31" s="8"/>
      <c r="N31" s="5"/>
      <c r="O31" s="5"/>
      <c r="P31" s="5"/>
      <c r="Q31" s="5"/>
      <c r="R31" s="5"/>
      <c r="S31" s="5"/>
      <c r="T31" s="5"/>
      <c r="U31" s="6"/>
    </row>
    <row r="32" spans="1:21" s="2" customFormat="1" ht="15" customHeight="1" x14ac:dyDescent="0.2">
      <c r="A32" s="9"/>
      <c r="B32" s="8"/>
      <c r="C32" s="5"/>
      <c r="D32" s="5"/>
      <c r="E32" s="5"/>
      <c r="F32" s="5"/>
      <c r="G32" s="5"/>
      <c r="H32" s="5"/>
      <c r="I32" s="5"/>
      <c r="J32" s="5"/>
      <c r="L32" s="9"/>
      <c r="M32" s="8"/>
      <c r="N32" s="5"/>
      <c r="O32" s="5"/>
      <c r="P32" s="5"/>
      <c r="Q32" s="5"/>
      <c r="R32" s="5"/>
      <c r="S32" s="5"/>
      <c r="T32" s="5"/>
      <c r="U32" s="6"/>
    </row>
    <row r="33" spans="1:21" s="2" customFormat="1" ht="15" customHeight="1" x14ac:dyDescent="0.2">
      <c r="A33" s="9"/>
      <c r="B33" s="4"/>
      <c r="C33" s="5"/>
      <c r="D33" s="5"/>
      <c r="E33" s="5"/>
      <c r="F33" s="5"/>
      <c r="G33" s="5"/>
      <c r="H33" s="5"/>
      <c r="I33" s="5"/>
      <c r="J33" s="5"/>
      <c r="L33" s="9"/>
      <c r="M33" s="4"/>
      <c r="N33" s="5"/>
      <c r="O33" s="5"/>
      <c r="P33" s="5"/>
      <c r="Q33" s="5"/>
      <c r="R33" s="5"/>
      <c r="S33" s="5"/>
      <c r="T33" s="5"/>
      <c r="U33" s="6"/>
    </row>
    <row r="34" spans="1:21" s="2" customFormat="1" ht="15" customHeight="1" x14ac:dyDescent="0.2">
      <c r="A34" s="9"/>
      <c r="B34" s="4"/>
      <c r="C34" s="5"/>
      <c r="D34" s="5"/>
      <c r="E34" s="5"/>
      <c r="F34" s="5"/>
      <c r="G34" s="5"/>
      <c r="H34" s="5"/>
      <c r="I34" s="5"/>
      <c r="J34" s="5"/>
      <c r="L34" s="39" t="s">
        <v>31</v>
      </c>
      <c r="M34" s="40"/>
      <c r="N34" s="5">
        <f>N26+C31+C15</f>
        <v>1529</v>
      </c>
      <c r="O34" s="5">
        <f>D15+D31+O26</f>
        <v>1983</v>
      </c>
      <c r="P34" s="5">
        <f t="shared" ref="P34:U34" si="6">E15+E31+P26</f>
        <v>2080</v>
      </c>
      <c r="Q34" s="5">
        <f t="shared" si="6"/>
        <v>4063</v>
      </c>
      <c r="R34" s="5">
        <f t="shared" si="6"/>
        <v>21</v>
      </c>
      <c r="S34" s="5">
        <f t="shared" si="6"/>
        <v>4</v>
      </c>
      <c r="T34" s="5">
        <f t="shared" si="6"/>
        <v>25</v>
      </c>
      <c r="U34" s="5">
        <f t="shared" si="6"/>
        <v>29</v>
      </c>
    </row>
    <row r="35" spans="1:21" s="2" customFormat="1" ht="15" customHeight="1" x14ac:dyDescent="0.2">
      <c r="B35" s="10"/>
      <c r="C35" s="11"/>
      <c r="D35" s="11"/>
      <c r="E35" s="11"/>
      <c r="F35" s="11"/>
      <c r="G35" s="11"/>
      <c r="H35" s="11"/>
      <c r="I35" s="11"/>
      <c r="J35" s="11"/>
      <c r="M35" s="10"/>
      <c r="N35" s="11"/>
      <c r="O35" s="11"/>
      <c r="P35" s="11"/>
      <c r="Q35" s="11"/>
      <c r="R35" s="11"/>
      <c r="S35" s="11"/>
      <c r="T35" s="11"/>
      <c r="U35" s="11"/>
    </row>
    <row r="36" spans="1:21" s="12" customFormat="1" ht="15" customHeight="1" x14ac:dyDescent="0.2">
      <c r="B36" s="13" t="s">
        <v>104</v>
      </c>
      <c r="C36" s="14"/>
      <c r="D36" s="14"/>
      <c r="E36" s="14"/>
      <c r="F36" s="14"/>
      <c r="G36" s="14"/>
      <c r="H36" s="14"/>
      <c r="I36" s="14"/>
      <c r="J36" s="14"/>
      <c r="M36" s="13"/>
      <c r="N36" s="14"/>
      <c r="O36" s="14"/>
      <c r="P36" s="14"/>
      <c r="Q36" s="14"/>
      <c r="R36" s="14"/>
      <c r="S36" s="14"/>
      <c r="T36" s="14"/>
      <c r="U36" s="14"/>
    </row>
  </sheetData>
  <mergeCells count="10">
    <mergeCell ref="A15:B15"/>
    <mergeCell ref="L26:M26"/>
    <mergeCell ref="A31:B31"/>
    <mergeCell ref="L34:M34"/>
    <mergeCell ref="A2:B3"/>
    <mergeCell ref="C2:F2"/>
    <mergeCell ref="G2:J2"/>
    <mergeCell ref="L2:M3"/>
    <mergeCell ref="N2:Q2"/>
    <mergeCell ref="R2:U2"/>
  </mergeCells>
  <phoneticPr fontId="3"/>
  <printOptions horizontalCentered="1"/>
  <pageMargins left="0.59055118110236227" right="0.59055118110236227" top="0.74803149606299213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全体</vt:lpstr>
      <vt:lpstr>余目</vt:lpstr>
      <vt:lpstr>立川</vt:lpstr>
      <vt:lpstr>余目!Print_Area</vt:lpstr>
      <vt:lpstr>立川!Print_Area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庄内町役場</dc:creator>
  <cp:lastModifiedBy>Windows ユーザー</cp:lastModifiedBy>
  <cp:lastPrinted>2024-04-04T09:52:01Z</cp:lastPrinted>
  <dcterms:created xsi:type="dcterms:W3CDTF">2010-05-14T00:16:33Z</dcterms:created>
  <dcterms:modified xsi:type="dcterms:W3CDTF">2025-04-17T01:39:43Z</dcterms:modified>
</cp:coreProperties>
</file>