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NAI1054\Desktop\"/>
    </mc:Choice>
  </mc:AlternateContent>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F88" i="11" l="1"/>
  <c r="AU63" i="11"/>
  <c r="AP63" i="11"/>
  <c r="AF63" i="11"/>
  <c r="AU88" i="11"/>
  <c r="AP88" i="11"/>
  <c r="AA23" i="11"/>
  <c r="V23" i="11"/>
  <c r="Q23" i="11"/>
  <c r="DQ102" i="11"/>
  <c r="DL102" i="11"/>
  <c r="CW102" i="11"/>
  <c r="CR102" i="1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l="1"/>
  <c r="BE36" i="9" s="1"/>
  <c r="BE37"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<sst xmlns="http://schemas.openxmlformats.org/spreadsheetml/2006/main" count="994" uniqueCount="572">
  <si>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</si>
  <si>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</si>
  <si>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</si>
  <si>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</si>
  <si>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</si>
  <si>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</si>
  <si>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</si>
  <si>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</si>
  <si>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</si>
  <si>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</si>
  <si>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</si>
  <si>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</si>
  <si>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</si>
  <si>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</si>
  <si>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</si>
  <si>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</si>
  <si>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</si>
  <si>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</si>
  <si>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</si>
  <si>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</si>
  <si>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</si>
  <si>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</si>
  <si>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</si>
  <si>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</si>
  <si>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</si>
  <si>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</si>
  <si>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</si>
  <si>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</si>
  <si>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</si>
  <si>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</si>
  <si>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</si>
  <si>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</si>
  <si>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</si>
  <si>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</si>
  <si>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</si>
  <si>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</si>
  <si>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</si>
  <si>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</si>
  <si>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</si>
  <si>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</si>
  <si>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</si>
  <si>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</si>
  <si>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</si>
  <si>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</si>
  <si>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</si>
  <si>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</si>
  <si>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</si>
  <si>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</si>
  <si>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</si>
  <si>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</si>
  <si>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</si>
  <si>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</si>
  <si>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</si>
  <si>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</si>
  <si>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</si>
  <si>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</si>
  <si>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</si>
  <si>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</si>
  <si>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</si>
  <si>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</si>
  <si>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</si>
  <si>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</si>
  <si>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</si>
  <si>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</si>
  <si>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</si>
  <si>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</si>
  <si>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</si>
  <si>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</si>
  <si>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</si>
  <si>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</si>
  <si>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</si>
  <si>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</si>
  <si>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</si>
  <si>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</si>
  <si>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</si>
  <si>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</si>
  <si>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</si>
  <si>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</si>
  <si>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</si>
  <si>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</si>
  <si>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</si>
  <si>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</si>
  <si>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</si>
  <si>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</si>
  <si>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</si>
  <si>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</si>
  <si>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</si>
  <si>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</si>
  <si>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</si>
  <si>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</si>
  <si>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</si>
  <si>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</si>
  <si>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</si>
  <si>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</si>
  <si>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</si>
  <si>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</si>
  <si>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</si>
  <si>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</si>
  <si>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</si>
  <si>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</si>
  <si>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</si>
  <si>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</si>
  <si>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</si>
  <si>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</si>
  <si>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</si>
  <si>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</si>
  <si>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</si>
  <si>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</si>
  <si>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</si>
  <si>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</si>
  <si>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</si>
  <si>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</si>
  <si>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</si>
  <si>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</si>
  <si>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</si>
  <si>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</si>
  <si>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</si>
  <si>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</si>
  <si>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</si>
  <si>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</si>
  <si>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</si>
  <si>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</si>
  <si>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</si>
  <si>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</si>
  <si>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</si>
  <si>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</si>
  <si>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</si>
  <si>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</si>
  <si>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</si>
  <si>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</si>
  <si>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</si>
  <si>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</si>
  <si>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</si>
  <si>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</si>
  <si>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</si>
  <si>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</si>
  <si>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</si>
  <si>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</si>
  <si>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</si>
  <si>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</si>
  <si>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</si>
  <si>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</si>
  <si>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</si>
  <si>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</si>
  <si>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</si>
  <si>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</si>
  <si>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</si>
  <si>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</si>
  <si>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</si>
  <si>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</si>
  <si>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</si>
  <si>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</si>
  <si>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</si>
  <si>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</si>
  <si>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</si>
  <si>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</si>
  <si>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</si>
  <si>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</si>
  <si>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</si>
  <si>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</si>
  <si>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</si>
  <si>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</si>
  <si>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</si>
  <si>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</si>
  <si>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</si>
  <si>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</si>
  <si>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</si>
  <si>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</si>
  <si>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</si>
  <si>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</si>
  <si>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</si>
  <si>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</si>
  <si>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</si>
  <si>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</si>
  <si>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</si>
  <si>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</si>
  <si>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</si>
  <si>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</si>
  <si>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</si>
  <si>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</si>
  <si>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</si>
  <si>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</si>
  <si>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</si>
  <si>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</si>
  <si>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</si>
  <si>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</si>
  <si>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</si>
  <si>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</si>
  <si>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</si>
  <si>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</si>
  <si>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</si>
  <si>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</si>
  <si>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</si>
  <si>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山形県庄内町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</si>
  <si>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</si>
  <si>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</si>
  <si>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</si>
  <si>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</si>
  <si>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</si>
  <si>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</si>
  <si>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</si>
  <si>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</si>
  <si>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</si>
  <si>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</si>
  <si>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</si>
  <si>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</si>
  <si>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</si>
  <si>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</si>
  <si>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</si>
  <si>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</si>
  <si>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</si>
  <si>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</si>
  <si>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</si>
  <si>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</si>
  <si>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</si>
  <si>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</si>
  <si>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</si>
  <si>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</si>
  <si>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</si>
  <si>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</si>
  <si>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</si>
  <si>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</si>
  <si>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</si>
  <si>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</si>
  <si>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</si>
  <si>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</si>
  <si>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</si>
  <si>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</si>
  <si>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</si>
  <si>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</si>
  <si>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</si>
  <si>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</si>
  <si>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</si>
  <si>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</si>
  <si>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</si>
  <si>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</si>
  <si>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</si>
  <si>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</si>
  <si>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</si>
  <si>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</si>
  <si>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</si>
  <si>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</si>
  <si>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</si>
  <si>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</si>
  <si>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</si>
  <si>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</si>
  <si>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</si>
  <si>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</si>
  <si>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</si>
  <si>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</si>
  <si>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</si>
  <si>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</si>
  <si>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</si>
  <si>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</si>
  <si>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</si>
  <si>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</si>
  <si>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</si>
  <si>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</si>
  <si>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</si>
  <si>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</si>
  <si>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</si>
  <si>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</si>
  <si>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</si>
  <si>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</si>
  <si>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</si>
  <si>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</si>
  <si>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</si>
  <si>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</si>
  <si>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</si>
  <si>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</si>
  <si>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</si>
  <si>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</si>
  <si>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</si>
  <si>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</si>
  <si>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</si>
  <si>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</si>
  <si>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</si>
  <si>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</si>
  <si>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</si>
  <si>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</si>
  <si>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</si>
  <si>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</si>
  <si>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</si>
  <si>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</si>
  <si>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</si>
  <si>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</si>
  <si>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</si>
  <si>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</si>
  <si>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</si>
  <si>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</si>
  <si>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</si>
  <si>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</si>
  <si>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</si>
  <si>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</si>
  <si>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</si>
  <si>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</si>
  <si>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</si>
  <si>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</si>
  <si>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</si>
  <si>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</si>
  <si>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</si>
  <si>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</si>
  <si>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</si>
  <si>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</si>
  <si>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</si>
  <si>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</si>
  <si>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</si>
  <si>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</si>
  <si>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</si>
  <si>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</si>
  <si>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</si>
  <si>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</si>
  <si>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</si>
  <si>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</si>
  <si>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</si>
  <si>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</si>
  <si>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</si>
  <si>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</si>
  <si>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</si>
  <si>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</si>
  <si>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</si>
  <si>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</si>
  <si>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</si>
  <si>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</si>
  <si>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</si>
  <si>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</si>
  <si>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</si>
  <si>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</si>
  <si>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</si>
  <si>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</si>
  <si>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</si>
  <si>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</si>
  <si>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</si>
  <si>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</si>
  <si>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</si>
  <si>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</si>
  <si>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</si>
  <si>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</si>
  <si>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</si>
  <si>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</si>
  <si>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</si>
  <si>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山形県庄内町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</si>
  <si>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</si>
  <si>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</si>
  <si>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</si>
  <si>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</si>
  <si>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</si>
  <si>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</si>
  <si>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</si>
  <si>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</si>
  <si>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</si>
  <si>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</si>
  <si>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</si>
  <si>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</si>
  <si>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</si>
  <si>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</si>
  <si>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</si>
  <si>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</si>
  <si>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</si>
  <si>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</si>
  <si>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</si>
  <si>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</si>
  <si>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</si>
  <si>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</si>
  <si>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</si>
  <si>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</si>
  <si>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</si>
  <si>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</si>
  <si>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</si>
  <si>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</si>
  <si>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</si>
  <si>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</si>
  <si>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</si>
  <si>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</si>
  <si>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</si>
  <si>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</si>
  <si>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</si>
  <si>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</si>
  <si>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</si>
  <si>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</si>
  <si>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</si>
  <si>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</si>
  <si>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庄内町簡易水道事業特別会計</t>
    <phoneticPr fontId="5"/>
  </si>
  <si>
    <t>法非適用企業</t>
    <phoneticPr fontId="5"/>
  </si>
  <si>
    <t>庄内町農業集落排水事業特別会計</t>
    <phoneticPr fontId="5"/>
  </si>
  <si>
    <t>庄内町下水道事業特別会計</t>
    <phoneticPr fontId="5"/>
  </si>
  <si>
    <t>庄内町風力発電事業特別会計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</si>
  <si>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</si>
  <si>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</si>
  <si>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</si>
  <si>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</si>
  <si>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</si>
  <si>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</si>
  <si>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</si>
  <si>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</si>
  <si>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</si>
  <si>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</si>
  <si>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</si>
  <si>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</si>
  <si>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</si>
  <si>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</si>
  <si>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</si>
  <si>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</si>
  <si>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</si>
  <si>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</si>
  <si>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</si>
  <si>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</si>
  <si>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</si>
  <si>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</si>
  <si>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</si>
  <si>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</si>
  <si>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</si>
  <si>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</si>
  <si>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</si>
  <si>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</si>
  <si>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</si>
  <si>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</si>
  <si>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</si>
  <si>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</si>
  <si>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</si>
  <si>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</si>
  <si>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</si>
  <si>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</si>
  <si>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</si>
  <si>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</si>
  <si>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</si>
  <si>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</si>
  <si>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</si>
  <si>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</si>
  <si>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</si>
  <si>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</si>
  <si>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</si>
  <si>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</si>
  <si>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</si>
  <si>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</si>
  <si>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</si>
  <si>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</si>
  <si>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</si>
  <si>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</si>
  <si>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</si>
  <si>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</si>
  <si>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</si>
  <si>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</si>
  <si>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</si>
  <si>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庄内町下水道事業特別会計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</si>
  <si>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</si>
  <si>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</si>
  <si>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庄内町農業集落排水事業特別会計</t>
    <phoneticPr fontId="5"/>
  </si>
  <si>
    <t>(Ｆ)</t>
    <phoneticPr fontId="5"/>
  </si>
  <si>
    <t>庄内町水道事業会計</t>
    <phoneticPr fontId="5"/>
  </si>
  <si>
    <t>将来負担比率（(Ｅ)－(Ｆ)）／（(Ｃ)－(Ｄ)）×１００</t>
    <rPh sb="0" eb="2">
      <t>ショウライ</t>
    </rPh>
    <rPh sb="2" eb="4">
      <t>フタン</t>
    </rPh>
    <rPh sb="4" eb="6">
      <t>ヒリツ</t>
    </rPh>
    <phoneticPr fontId="5"/>
  </si>
  <si>
    <t>庄内町簡易水道事業特別会計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</si>
  <si>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</si>
  <si>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</si>
  <si>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</si>
  <si>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</si>
  <si>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</si>
  <si>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</si>
  <si>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</si>
  <si>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</si>
  <si>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</si>
  <si>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</si>
  <si>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</si>
  <si>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</si>
  <si>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</si>
  <si>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</si>
  <si>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</si>
  <si>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</si>
  <si>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</si>
  <si>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</si>
  <si>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</si>
  <si>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</si>
  <si>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</si>
  <si>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</si>
  <si>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</si>
  <si>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</si>
  <si>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</si>
  <si>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</si>
  <si>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</si>
  <si>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</si>
  <si>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</si>
  <si>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</si>
  <si>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</si>
  <si>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</si>
  <si>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</si>
  <si>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</si>
  <si>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</si>
  <si>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</si>
  <si>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</si>
  <si>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</si>
  <si>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</si>
  <si>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</si>
  <si>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</si>
  <si>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</si>
  <si>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</si>
  <si>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</si>
  <si>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</si>
  <si>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</si>
  <si>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</si>
  <si>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</si>
  <si>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</si>
  <si>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</si>
  <si>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</si>
  <si>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</si>
  <si>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</si>
  <si>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</si>
  <si>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</si>
  <si>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</si>
  <si>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</si>
  <si>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</si>
  <si>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</si>
  <si>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</si>
  <si>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</si>
  <si>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</si>
  <si>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</si>
  <si>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</si>
  <si>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</si>
  <si>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</si>
  <si>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</si>
  <si>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</si>
  <si>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</si>
  <si>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</si>
  <si>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</si>
  <si>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</si>
  <si>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</si>
  <si>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</si>
  <si>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</si>
  <si>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</si>
  <si>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</si>
  <si>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</si>
  <si>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</si>
  <si>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</si>
  <si>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</si>
  <si>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庄内町水道事業会計</t>
  </si>
  <si>
    <t>庄内町ガス事業会計</t>
  </si>
  <si>
    <t>庄内町国民健康保険特別会計</t>
  </si>
  <si>
    <t>庄内町介護保険特別会計</t>
  </si>
  <si>
    <t>庄内町下水道事業特別会計</t>
  </si>
  <si>
    <t>庄内町農業集落排水事業特別会計</t>
  </si>
  <si>
    <t>庄内町簡易水道事業特別会計</t>
  </si>
  <si>
    <t>その他会計（赤字）</t>
  </si>
  <si>
    <t>その他会計（黒字）</t>
  </si>
  <si>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</si>
  <si>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</si>
  <si>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</si>
  <si>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</si>
  <si>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</si>
  <si>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</si>
  <si>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</si>
  <si>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</si>
  <si>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</si>
  <si>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</si>
  <si>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</si>
  <si>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</si>
  <si>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たちかわ風力発電研究所</t>
    <rPh sb="4" eb="6">
      <t>フウリョク</t>
    </rPh>
    <rPh sb="6" eb="8">
      <t>ハツデン</t>
    </rPh>
    <rPh sb="8" eb="10">
      <t>ケンキュウ</t>
    </rPh>
    <rPh sb="10" eb="11">
      <t>ショ</t>
    </rPh>
    <phoneticPr fontId="2"/>
  </si>
  <si>
    <t>イグゼあるまめ</t>
    <phoneticPr fontId="2"/>
  </si>
  <si>
    <t>山形県庄内町土地開発公社</t>
    <rPh sb="0" eb="3">
      <t>ヤマガタケン</t>
    </rPh>
    <rPh sb="3" eb="5">
      <t>ショウナイ</t>
    </rPh>
    <rPh sb="5" eb="6">
      <t>マチ</t>
    </rPh>
    <rPh sb="6" eb="8">
      <t>トチ</t>
    </rPh>
    <rPh sb="8" eb="10">
      <t>カイハツ</t>
    </rPh>
    <rPh sb="10" eb="12">
      <t>コウシャ</t>
    </rPh>
    <phoneticPr fontId="2"/>
  </si>
  <si>
    <t>-</t>
    <phoneticPr fontId="2"/>
  </si>
  <si>
    <t>▲2</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</si>
  <si>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</si>
  <si>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</si>
  <si>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</si>
  <si>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</si>
  <si>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</si>
  <si>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</si>
  <si>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</si>
  <si>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</si>
  <si>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</si>
  <si>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</si>
  <si>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</si>
  <si>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</si>
  <si>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将来負担比率も実質公債費比率もどちらも類似団体と比較するとかなり高くなっている。
これは、これまで実施してきた教育施設の耐震化・大規模改造工事等、緊急措置に加え、温泉施設整備等の大型事業の実施により、地方債現在高が増加したことが高い負担率の要因として考えられる。基準財政需要額に算入される有利な地方債を活用しているものの、これらの大型事業の元金償還の開始や公営企業の元利償還の財源に充てられる繰出金も増加傾向が進めば、実質公債費比率も悪化する可能性もあるため、今まで以上に財政の健全化に向け、公債費の適正化に取り組んでいく必要がある。</t>
    <rPh sb="1" eb="3">
      <t>ショウライ</t>
    </rPh>
    <rPh sb="3" eb="5">
      <t>フタン</t>
    </rPh>
    <rPh sb="5" eb="7">
      <t>ヒリツ</t>
    </rPh>
    <rPh sb="8" eb="10">
      <t>ジッシツ</t>
    </rPh>
    <rPh sb="10" eb="13">
      <t>コウサイヒ</t>
    </rPh>
    <rPh sb="13" eb="15">
      <t>ヒリツ</t>
    </rPh>
    <rPh sb="20" eb="22">
      <t>ルイジ</t>
    </rPh>
    <rPh sb="22" eb="24">
      <t>ダンタイ</t>
    </rPh>
    <rPh sb="25" eb="27">
      <t>ヒカク</t>
    </rPh>
    <rPh sb="33" eb="34">
      <t>タカ</t>
    </rPh>
    <rPh sb="50" eb="52">
      <t>ジッシ</t>
    </rPh>
    <rPh sb="90" eb="92">
      <t>オオガタ</t>
    </rPh>
    <rPh sb="203" eb="205">
      <t>ケイコウ</t>
    </rPh>
    <rPh sb="206" eb="207">
      <t>スス</t>
    </rPh>
    <rPh sb="210" eb="212">
      <t>ジッシツ</t>
    </rPh>
    <rPh sb="212" eb="215">
      <t>コウサイヒ</t>
    </rPh>
    <rPh sb="215" eb="217">
      <t>ヒリツ</t>
    </rPh>
    <rPh sb="222" eb="225">
      <t>カノウセイ</t>
    </rPh>
    <rPh sb="231" eb="232">
      <t>イマ</t>
    </rPh>
    <rPh sb="234" eb="236">
      <t>イジョウ</t>
    </rPh>
    <rPh sb="244" eb="245">
      <t>ム</t>
    </rPh>
    <rPh sb="247" eb="250">
      <t>コウサイヒ</t>
    </rPh>
    <rPh sb="251" eb="254">
      <t>テキセイカ</t>
    </rPh>
    <rPh sb="255" eb="256">
      <t>ト</t>
    </rPh>
    <rPh sb="257" eb="258">
      <t>ク</t>
    </rPh>
    <rPh sb="262" eb="26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</si>
</sst>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85968</c:v>
                </c:pt>
                <c:pt idx="1">
                  <c:v>84611</c:v>
                </c:pt>
                <c:pt idx="2">
                  <c:v>76057</c:v>
                </c:pt>
                <c:pt idx="3">
                  <c:v>43679</c:v>
                </c:pt>
                <c:pt idx="4">
                  <c:v>51242</c:v>
                </c:pt>
              </c:numCache>
            </c:numRef>
          </c:val>
          <c:smooth val="0"/>
        </c:ser>
        <c:dLbls>
          <c:showLegendKey val="0"/>
          <c:showVal val="0"/>
          <c:showCatName val="0"/>
          <c:showSerName val="0"/>
          <c:showPercent val="0"/>
          <c:showBubbleSize val="0"/>
        </c:dLbls>
        <c:marker val="1"/>
        <c:smooth val="0"/>
        <c:axId val="115304568"/>
        <c:axId val="115304952"/>
      </c:lineChart>
      <c:catAx>
        <c:axId val="11530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04952"/>
        <c:crosses val="autoZero"/>
        <c:auto val="1"/>
        <c:lblAlgn val="ctr"/>
        <c:lblOffset val="100"/>
        <c:tickLblSkip val="1"/>
        <c:tickMarkSkip val="1"/>
        <c:noMultiLvlLbl val="0"/>
      </c:catAx>
      <c:valAx>
        <c:axId val="1153049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0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6.12</c:v>
                </c:pt>
                <c:pt idx="1">
                  <c:v>7.22</c:v>
                </c:pt>
                <c:pt idx="2">
                  <c:v>7.86</c:v>
                </c:pt>
                <c:pt idx="3">
                  <c:v>7.9</c:v>
                </c:pt>
                <c:pt idx="4">
                  <c:v>8.31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11.35</c:v>
                </c:pt>
                <c:pt idx="1">
                  <c:v>15.72</c:v>
                </c:pt>
                <c:pt idx="2">
                  <c:v>21.33</c:v>
                </c:pt>
                <c:pt idx="3">
                  <c:v>22.96</c:v>
                </c:pt>
                <c:pt idx="4">
                  <c:v>27.25</c:v>
                </c:pt>
              </c:numCache>
            </c:numRef>
          </c:val>
        </c:ser>
        <c:dLbls>
          <c:showLegendKey val="0"/>
          <c:showVal val="0"/>
          <c:showCatName val="0"/>
          <c:showSerName val="0"/>
          <c:showPercent val="0"/>
          <c:showBubbleSize val="0"/>
        </c:dLbls>
        <c:gapWidth val="250"/>
        <c:overlap val="100"/>
        <c:axId val="233763360"/>
        <c:axId val="2367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5.28</c:v>
                </c:pt>
                <c:pt idx="2">
                  <c:v>6.41</c:v>
                </c:pt>
                <c:pt idx="3">
                  <c:v>1.61</c:v>
                </c:pt>
                <c:pt idx="4">
                  <c:v>4.99</c:v>
                </c:pt>
              </c:numCache>
            </c:numRef>
          </c:val>
          <c:smooth val="0"/>
        </c:ser>
        <c:dLbls>
          <c:showLegendKey val="0"/>
          <c:showVal val="0"/>
          <c:showCatName val="0"/>
          <c:showSerName val="0"/>
          <c:showPercent val="0"/>
          <c:showBubbleSize val="0"/>
        </c:dLbls>
        <c:marker val="1"/>
        <c:smooth val="0"/>
        <c:axId val="233763360"/>
        <c:axId val="236781600"/>
      </c:lineChart>
      <c:catAx>
        <c:axId val="2337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781600"/>
        <c:crosses val="autoZero"/>
        <c:auto val="1"/>
        <c:lblAlgn val="ctr"/>
        <c:lblOffset val="100"/>
        <c:tickLblSkip val="1"/>
        <c:tickMarkSkip val="1"/>
        <c:noMultiLvlLbl val="0"/>
      </c:catAx>
      <c:valAx>
        <c:axId val="2367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0.21</c:v>
                </c:pt>
                <c:pt idx="4">
                  <c:v>#N/A</c:v>
                </c:pt>
                <c:pt idx="5">
                  <c:v>0.21</c:v>
                </c:pt>
                <c:pt idx="6">
                  <c:v>#N/A</c:v>
                </c:pt>
                <c:pt idx="7">
                  <c:v>0.18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庄内町簡易水道事業特別会計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0.05</c:v>
                </c:pt>
                <c:pt idx="8">
                  <c:v>#N/A</c:v>
                </c:pt>
                <c:pt idx="9">
                  <c:v>0.04</c:v>
                </c:pt>
              </c:numCache>
            </c:numRef>
          </c:val>
        </c:ser>
        <c:ser>
          <c:idx val="3"/>
          <c:order val="3"/>
          <c:tx>
            <c:strRef>
              <c:f>データシート!$A$30</c:f>
              <c:strCache>
                <c:ptCount val="1"/>
                <c:pt idx="0">
                  <c:v>庄内町農業集落排水事業特別会計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0.08</c:v>
                </c:pt>
                <c:pt idx="4">
                  <c:v>#N/A</c:v>
                </c:pt>
                <c:pt idx="5">
                  <c:v>0.02</c:v>
                </c:pt>
                <c:pt idx="6">
                  <c:v>#N/A</c:v>
                </c:pt>
                <c:pt idx="7">
                  <c:v>0.05</c:v>
                </c:pt>
                <c:pt idx="8">
                  <c:v>#N/A</c:v>
                </c:pt>
                <c:pt idx="9">
                  <c:v>0.05</c:v>
                </c:pt>
              </c:numCache>
            </c:numRef>
          </c:val>
        </c:ser>
        <c:ser>
          <c:idx val="4"/>
          <c:order val="4"/>
          <c:tx>
            <c:strRef>
              <c:f>データシート!$A$31</c:f>
              <c:strCache>
                <c:ptCount val="1"/>
                <c:pt idx="0">
                  <c:v>庄内町下水道事業特別会計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0.22</c:v>
                </c:pt>
                <c:pt idx="4">
                  <c:v>#N/A</c:v>
                </c:pt>
                <c:pt idx="5">
                  <c:v>0.15</c:v>
                </c:pt>
                <c:pt idx="6">
                  <c:v>#N/A</c:v>
                </c:pt>
                <c:pt idx="7">
                  <c:v>0.26</c:v>
                </c:pt>
                <c:pt idx="8">
                  <c:v>#N/A</c:v>
                </c:pt>
                <c:pt idx="9">
                  <c:v>0.26</c:v>
                </c:pt>
              </c:numCache>
            </c:numRef>
          </c:val>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0.96</c:v>
                </c:pt>
                <c:pt idx="4">
                  <c:v>#N/A</c:v>
                </c:pt>
                <c:pt idx="5">
                  <c:v>0.28999999999999998</c:v>
                </c:pt>
                <c:pt idx="6">
                  <c:v>#N/A</c:v>
                </c:pt>
                <c:pt idx="7">
                  <c:v>0.72</c:v>
                </c:pt>
                <c:pt idx="8">
                  <c:v>#N/A</c:v>
                </c:pt>
                <c:pt idx="9">
                  <c:v>0.54</c:v>
                </c:pt>
              </c:numCache>
            </c:numRef>
          </c:val>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1.57</c:v>
                </c:pt>
                <c:pt idx="2">
                  <c:v>#N/A</c:v>
                </c:pt>
                <c:pt idx="3">
                  <c:v>1.4</c:v>
                </c:pt>
                <c:pt idx="4">
                  <c:v>#N/A</c:v>
                </c:pt>
                <c:pt idx="5">
                  <c:v>0.35</c:v>
                </c:pt>
                <c:pt idx="6">
                  <c:v>#N/A</c:v>
                </c:pt>
                <c:pt idx="7">
                  <c:v>0.47</c:v>
                </c:pt>
                <c:pt idx="8">
                  <c:v>#N/A</c:v>
                </c:pt>
                <c:pt idx="9">
                  <c:v>1.2</c:v>
                </c:pt>
              </c:numCache>
            </c:numRef>
          </c:val>
        </c:ser>
        <c:ser>
          <c:idx val="7"/>
          <c:order val="7"/>
          <c:tx>
            <c:strRef>
              <c:f>データシート!$A$34</c:f>
              <c:strCache>
                <c:ptCount val="1"/>
                <c:pt idx="0">
                  <c:v>庄内町ガス事業会計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3.31</c:v>
                </c:pt>
                <c:pt idx="2">
                  <c:v>#N/A</c:v>
                </c:pt>
                <c:pt idx="3">
                  <c:v>3.42</c:v>
                </c:pt>
                <c:pt idx="4">
                  <c:v>#N/A</c:v>
                </c:pt>
                <c:pt idx="5">
                  <c:v>2.87</c:v>
                </c:pt>
                <c:pt idx="6">
                  <c:v>#N/A</c:v>
                </c:pt>
                <c:pt idx="7">
                  <c:v>2</c:v>
                </c:pt>
                <c:pt idx="8">
                  <c:v>#N/A</c:v>
                </c:pt>
                <c:pt idx="9">
                  <c:v>2.64</c:v>
                </c:pt>
              </c:numCache>
            </c:numRef>
          </c:val>
        </c:ser>
        <c:ser>
          <c:idx val="8"/>
          <c:order val="8"/>
          <c:tx>
            <c:strRef>
              <c:f>データシート!$A$35</c:f>
              <c:strCache>
                <c:ptCount val="1"/>
                <c:pt idx="0">
                  <c:v>庄内町水道事業会計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3.68</c:v>
                </c:pt>
                <c:pt idx="2">
                  <c:v>#N/A</c:v>
                </c:pt>
                <c:pt idx="3">
                  <c:v>3.9</c:v>
                </c:pt>
                <c:pt idx="4">
                  <c:v>#N/A</c:v>
                </c:pt>
                <c:pt idx="5">
                  <c:v>3.79</c:v>
                </c:pt>
                <c:pt idx="6">
                  <c:v>#N/A</c:v>
                </c:pt>
                <c:pt idx="7">
                  <c:v>3.7</c:v>
                </c:pt>
                <c:pt idx="8">
                  <c:v>#N/A</c:v>
                </c:pt>
                <c:pt idx="9">
                  <c:v>2.92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6.12</c:v>
                </c:pt>
                <c:pt idx="2">
                  <c:v>#N/A</c:v>
                </c:pt>
                <c:pt idx="3">
                  <c:v>7.21</c:v>
                </c:pt>
                <c:pt idx="4">
                  <c:v>#N/A</c:v>
                </c:pt>
                <c:pt idx="5">
                  <c:v>7.86</c:v>
                </c:pt>
                <c:pt idx="6">
                  <c:v>#N/A</c:v>
                </c:pt>
                <c:pt idx="7">
                  <c:v>7.89</c:v>
                </c:pt>
                <c:pt idx="8">
                  <c:v>#N/A</c:v>
                </c:pt>
                <c:pt idx="9">
                  <c:v>8.31</c:v>
                </c:pt>
              </c:numCache>
            </c:numRef>
          </c:val>
        </c:ser>
        <c:dLbls>
          <c:showLegendKey val="0"/>
          <c:showVal val="0"/>
          <c:showCatName val="0"/>
          <c:showSerName val="0"/>
          <c:showPercent val="0"/>
          <c:showBubbleSize val="0"/>
        </c:dLbls>
        <c:gapWidth val="150"/>
        <c:overlap val="100"/>
        <c:axId val="233098728"/>
        <c:axId val="233099112"/>
      </c:barChart>
      <c:catAx>
        <c:axId val="23309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099112"/>
        <c:crosses val="autoZero"/>
        <c:auto val="1"/>
        <c:lblAlgn val="ctr"/>
        <c:lblOffset val="100"/>
        <c:tickLblSkip val="1"/>
        <c:tickMarkSkip val="1"/>
        <c:noMultiLvlLbl val="0"/>
      </c:catAx>
      <c:valAx>
        <c:axId val="23309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98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1296</c:v>
                </c:pt>
                <c:pt idx="5">
                  <c:v>1313</c:v>
                </c:pt>
                <c:pt idx="8">
                  <c:v>1334</c:v>
                </c:pt>
                <c:pt idx="11">
                  <c:v>1417</c:v>
                </c:pt>
                <c:pt idx="14">
                  <c:v>1418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6</c:v>
                </c:pt>
                <c:pt idx="6">
                  <c:v>6</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73</c:v>
                </c:pt>
                <c:pt idx="6">
                  <c:v>75</c:v>
                </c:pt>
                <c:pt idx="9">
                  <c:v>74</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635</c:v>
                </c:pt>
                <c:pt idx="3">
                  <c:v>641</c:v>
                </c:pt>
                <c:pt idx="6">
                  <c:v>650</c:v>
                </c:pt>
                <c:pt idx="9">
                  <c:v>714</c:v>
                </c:pt>
                <c:pt idx="12">
                  <c:v>723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1436</c:v>
                </c:pt>
                <c:pt idx="3">
                  <c:v>1314</c:v>
                </c:pt>
                <c:pt idx="6">
                  <c:v>1204</c:v>
                </c:pt>
                <c:pt idx="9">
                  <c:v>1177</c:v>
                </c:pt>
                <c:pt idx="12">
                  <c:v>1162</c:v>
                </c:pt>
              </c:numCache>
            </c:numRef>
          </c:val>
        </c:ser>
        <c:dLbls>
          <c:showLegendKey val="0"/>
          <c:showVal val="0"/>
          <c:showCatName val="0"/>
          <c:showSerName val="0"/>
          <c:showPercent val="0"/>
          <c:showBubbleSize val="0"/>
        </c:dLbls>
        <c:gapWidth val="100"/>
        <c:overlap val="100"/>
        <c:axId val="212674440"/>
        <c:axId val="212138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858</c:v>
                </c:pt>
                <c:pt idx="2">
                  <c:v>#N/A</c:v>
                </c:pt>
                <c:pt idx="3">
                  <c:v>#N/A</c:v>
                </c:pt>
                <c:pt idx="4">
                  <c:v>721</c:v>
                </c:pt>
                <c:pt idx="5">
                  <c:v>#N/A</c:v>
                </c:pt>
                <c:pt idx="6">
                  <c:v>#N/A</c:v>
                </c:pt>
                <c:pt idx="7">
                  <c:v>601</c:v>
                </c:pt>
                <c:pt idx="8">
                  <c:v>#N/A</c:v>
                </c:pt>
                <c:pt idx="9">
                  <c:v>#N/A</c:v>
                </c:pt>
                <c:pt idx="10">
                  <c:v>563</c:v>
                </c:pt>
                <c:pt idx="11">
                  <c:v>#N/A</c:v>
                </c:pt>
                <c:pt idx="12">
                  <c:v>#N/A</c:v>
                </c:pt>
                <c:pt idx="13">
                  <c:v>543</c:v>
                </c:pt>
                <c:pt idx="14">
                  <c:v>#N/A</c:v>
                </c:pt>
              </c:numCache>
            </c:numRef>
          </c:val>
          <c:smooth val="0"/>
        </c:ser>
        <c:dLbls>
          <c:showLegendKey val="0"/>
          <c:showVal val="0"/>
          <c:showCatName val="0"/>
          <c:showSerName val="0"/>
          <c:showPercent val="0"/>
          <c:showBubbleSize val="0"/>
        </c:dLbls>
        <c:marker val="1"/>
        <c:smooth val="0"/>
        <c:axId val="212674440"/>
        <c:axId val="212138296"/>
      </c:lineChart>
      <c:catAx>
        <c:axId val="21267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38296"/>
        <c:crosses val="autoZero"/>
        <c:auto val="1"/>
        <c:lblAlgn val="ctr"/>
        <c:lblOffset val="100"/>
        <c:tickLblSkip val="1"/>
        <c:tickMarkSkip val="1"/>
        <c:noMultiLvlLbl val="0"/>
      </c:catAx>
      <c:valAx>
        <c:axId val="21213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7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15127</c:v>
                </c:pt>
                <c:pt idx="5">
                  <c:v>14981</c:v>
                </c:pt>
                <c:pt idx="8">
                  <c:v>15791</c:v>
                </c:pt>
                <c:pt idx="11">
                  <c:v>15423</c:v>
                </c:pt>
                <c:pt idx="14">
                  <c:v>15612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1432</c:v>
                </c:pt>
                <c:pt idx="5">
                  <c:v>1351</c:v>
                </c:pt>
                <c:pt idx="8">
                  <c:v>1264</c:v>
                </c:pt>
                <c:pt idx="11">
                  <c:v>1149</c:v>
                </c:pt>
                <c:pt idx="14">
                  <c:v>1043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2634</c:v>
                </c:pt>
                <c:pt idx="5">
                  <c:v>2922</c:v>
                </c:pt>
                <c:pt idx="8">
                  <c:v>3362</c:v>
                </c:pt>
                <c:pt idx="11">
                  <c:v>3503</c:v>
                </c:pt>
                <c:pt idx="14">
                  <c:v>3750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154</c:v>
                </c:pt>
                <c:pt idx="3">
                  <c:v>143</c:v>
                </c:pt>
                <c:pt idx="6">
                  <c:v>118</c:v>
                </c:pt>
                <c:pt idx="9">
                  <c:v>111</c:v>
                </c:pt>
                <c:pt idx="12">
                  <c:v>117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2367</c:v>
                </c:pt>
                <c:pt idx="3">
                  <c:v>2297</c:v>
                </c:pt>
                <c:pt idx="6">
                  <c:v>2266</c:v>
                </c:pt>
                <c:pt idx="9">
                  <c:v>2052</c:v>
                </c:pt>
                <c:pt idx="12">
                  <c:v>1988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334</c:v>
                </c:pt>
                <c:pt idx="3">
                  <c:v>282</c:v>
                </c:pt>
                <c:pt idx="6">
                  <c:v>207</c:v>
                </c:pt>
                <c:pt idx="9">
                  <c:v>134</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9475</c:v>
                </c:pt>
                <c:pt idx="3">
                  <c:v>9201</c:v>
                </c:pt>
                <c:pt idx="6">
                  <c:v>9093</c:v>
                </c:pt>
                <c:pt idx="9">
                  <c:v>8757</c:v>
                </c:pt>
                <c:pt idx="12">
                  <c:v>8409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c:v>
                </c:pt>
                <c:pt idx="3">
                  <c:v>117</c:v>
                </c:pt>
                <c:pt idx="6">
                  <c:v>102</c:v>
                </c:pt>
                <c:pt idx="9">
                  <c:v>86</c:v>
                </c:pt>
                <c:pt idx="12">
                  <c:v>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13224</c:v>
                </c:pt>
                <c:pt idx="3">
                  <c:v>13715</c:v>
                </c:pt>
                <c:pt idx="6">
                  <c:v>14158</c:v>
                </c:pt>
                <c:pt idx="9">
                  <c:v>14483</c:v>
                </c:pt>
                <c:pt idx="12">
                  <c:v>14653</c:v>
                </c:pt>
              </c:numCache>
            </c:numRef>
          </c:val>
        </c:ser>
        <c:dLbls>
          <c:showLegendKey val="0"/>
          <c:showVal val="0"/>
          <c:showCatName val="0"/>
          <c:showSerName val="0"/>
          <c:showPercent val="0"/>
          <c:showBubbleSize val="0"/>
        </c:dLbls>
        <c:gapWidth val="100"/>
        <c:overlap val="100"/>
        <c:axId val="237207512"/>
        <c:axId val="23980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6487</c:v>
                </c:pt>
                <c:pt idx="2">
                  <c:v>#N/A</c:v>
                </c:pt>
                <c:pt idx="3">
                  <c:v>#N/A</c:v>
                </c:pt>
                <c:pt idx="4">
                  <c:v>6501</c:v>
                </c:pt>
                <c:pt idx="5">
                  <c:v>#N/A</c:v>
                </c:pt>
                <c:pt idx="6">
                  <c:v>#N/A</c:v>
                </c:pt>
                <c:pt idx="7">
                  <c:v>5527</c:v>
                </c:pt>
                <c:pt idx="8">
                  <c:v>#N/A</c:v>
                </c:pt>
                <c:pt idx="9">
                  <c:v>#N/A</c:v>
                </c:pt>
                <c:pt idx="10">
                  <c:v>5549</c:v>
                </c:pt>
                <c:pt idx="11">
                  <c:v>#N/A</c:v>
                </c:pt>
                <c:pt idx="12">
                  <c:v>#N/A</c:v>
                </c:pt>
                <c:pt idx="13">
                  <c:v>4899</c:v>
                </c:pt>
                <c:pt idx="14">
                  <c:v>#N/A</c:v>
                </c:pt>
              </c:numCache>
            </c:numRef>
          </c:val>
          <c:smooth val="0"/>
        </c:ser>
        <c:dLbls>
          <c:showLegendKey val="0"/>
          <c:showVal val="0"/>
          <c:showCatName val="0"/>
          <c:showSerName val="0"/>
          <c:showPercent val="0"/>
          <c:showBubbleSize val="0"/>
        </c:dLbls>
        <c:marker val="1"/>
        <c:smooth val="0"/>
        <c:axId val="237207512"/>
        <c:axId val="239802960"/>
      </c:lineChart>
      <c:catAx>
        <c:axId val="23720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802960"/>
        <c:crosses val="autoZero"/>
        <c:auto val="1"/>
        <c:lblAlgn val="ctr"/>
        <c:lblOffset val="100"/>
        <c:tickLblSkip val="1"/>
        <c:tickMarkSkip val="1"/>
        <c:noMultiLvlLbl val="0"/>
      </c:catAx>
      <c:valAx>
        <c:axId val="23980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0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{B925EDA4-6D82-4BD1-BFEF-32BFEF2D7253}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{32D471B9-3B20-41AC-8A6E-846A0BBC1C11}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{A77EA96E-8868-4813-B57F-38E395CE3F8C}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{8DEDC7BE-FA51-4C5E-AC3C-79529C2D193A}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{7AA8DB68-7546-4056-9DBF-5395149B4FB0}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{331BE437-E560-462C-8751-0B4E8465DEC3}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{36C3AEEC-2799-4107-BB02-D05EBD896381}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{26F011D2-5D25-4568-BDC5-12B91A5A4F01}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{63CF305F-FE7B-4291-A369-EC6FD7ED5621}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{360B7CBF-06BF-4516-8AB4-591C93333D1E}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970056"/>
        <c:axId val="240179784"/>
      </c:scatterChart>
      <c:valAx>
        <c:axId val="236970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79784"/>
        <c:crosses val="autoZero"/>
        <c:crossBetween val="midCat"/>
      </c:valAx>
      <c:valAx>
        <c:axId val="240179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970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{FF3E5716-E62C-4CCC-A514-73EC924AC87E}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{6387529B-4E9F-418C-8C2A-EEBB032D0B4E}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{649D4683-71E9-475B-9813-21361622545F}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{743121A6-4285-4541-ABC3-94AC6D3FC78D}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{62F0254E-F902-4F83-A36F-1A52186D1540}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13.2</c:v>
                </c:pt>
                <c:pt idx="2">
                  <c:v>12.1</c:v>
                </c:pt>
                <c:pt idx="3">
                  <c:v>10.7</c:v>
                </c:pt>
                <c:pt idx="4">
                  <c:v>9.6999999999999993</c:v>
                </c:pt>
              </c:numCache>
            </c:numRef>
          </c:xVal>
          <c:yVal>
            <c:numRef>
              <c:f>公会計指標分析・財政指標組合せ分析表!$K$73:$O$73</c:f>
              <c:numCache>
                <c:formatCode>#,##0.0;"▲ "#,##0.0</c:formatCode>
                <c:ptCount val="5"/>
                <c:pt idx="0">
                  <c:v>107.7</c:v>
                </c:pt>
                <c:pt idx="1">
                  <c:v>109.7</c:v>
                </c:pt>
                <c:pt idx="2">
                  <c:v>92.8</c:v>
                </c:pt>
                <c:pt idx="3">
                  <c:v>94.9</c:v>
                </c:pt>
                <c:pt idx="4">
                  <c:v>82.8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{E023657C-884A-41DB-8C94-62DC11F20936}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{7D854FA0-1D5F-4380-92EF-382594BDC2E5}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{78C65EBF-158D-441C-9DC4-BEF3A1C19760}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{DEF1368F-8884-4AE6-BECD-79262F8166AF}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{3C6FAA2C-E7F5-4D9F-91E5-A849ADFB779E}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240166240"/>
        <c:axId val="240166624"/>
      </c:scatterChart>
      <c:valAx>
        <c:axId val="240166240"/>
        <c:scaling>
          <c:orientation val="minMax"/>
          <c:max val="15.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66624"/>
        <c:crosses val="autoZero"/>
        <c:crossBetween val="midCat"/>
      </c:valAx>
      <c:valAx>
        <c:axId val="240166624"/>
        <c:scaling>
          <c:orientation val="minMax"/>
          <c:max val="12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166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元金償還金等（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）については、公営企業債に係る繰入金が増加しているが、公的資金補償金免除繰上償還で低利率の借換え実施したことや、合併前の大規模改造事業等に係る償還が終了したため全体的に減少している。</a:t>
          </a:r>
          <a:endParaRPr lang="ja-JP" altLang="ja-JP" sz="1400">
            <a:effectLst/>
          </a:endParaRPr>
        </a:p>
        <a:p>
          <a:r>
            <a:rPr kumimoji="1" lang="ja-JP" altLang="ja-JP" sz="1100">
              <a:solidFill>
                <a:schemeClr val="dk1"/>
              </a:solidFill>
              <a:effectLst/>
              <a:latin typeface="+mn-lt"/>
              <a:ea typeface="+mn-ea"/>
              <a:cs typeface="+mn-cs"/>
            </a:rPr>
            <a:t>　また、算入公債費等（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）については、過疎債や合併特例債、臨時財政対策債の交付税算入がある起債を活用しているため、ほぼ前年度と同程度となっている。</a:t>
          </a:r>
          <a:endParaRPr lang="ja-JP" altLang="ja-JP" sz="1400">
            <a:effectLst/>
          </a:endParaRPr>
        </a:p>
        <a:p>
          <a:r>
            <a:rPr kumimoji="1" lang="ja-JP" altLang="ja-JP" sz="1100">
              <a:solidFill>
                <a:schemeClr val="dk1"/>
              </a:solidFill>
              <a:effectLst/>
              <a:latin typeface="+mn-lt"/>
              <a:ea typeface="+mn-ea"/>
              <a:cs typeface="+mn-cs"/>
            </a:rPr>
            <a:t>　今後は、合併後の大規模事業に係る元金償還が始まるほか、新たな大規模事業も控えており、交付税算入がある起債を活用するものの、交付税算入にならない残りの部分は分子の増加要因となるため、大規模事業に係る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）については、スポーツ公園整備事業、温泉施設整備事業、新産業創造館整備事業などの大規模事業により地方債の発行が大幅に増加したことにより、地方債現在高も増加している。</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財政調整基金は増加しており、また基準財政需要額算入見込額についても過疎債や合併特例債を借入していることによって増加しているが、今後も大規模事業が予定されているため、地方債現在高については急激に増加すことが予想される。</a:t>
          </a:r>
          <a:endParaRPr lang="ja-JP" altLang="ja-JP" sz="1400">
            <a:effectLst/>
          </a:endParaRPr>
        </a:p>
        <a:p>
          <a:r>
            <a:rPr kumimoji="1" lang="ja-JP" altLang="ja-JP" sz="1100">
              <a:solidFill>
                <a:schemeClr val="dk1"/>
              </a:solidFill>
              <a:effectLst/>
              <a:latin typeface="+mn-lt"/>
              <a:ea typeface="+mn-ea"/>
              <a:cs typeface="+mn-cs"/>
            </a:rPr>
            <a:t>　大規模事業に係る事業実施の適正化を図り、新規事業の抑制をする等、より一層の財政の健全化に努める。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類似団体の平均を大きく下回っており、財源を地方交付税に依存している構造が長年続いている。</a:t>
          </a:r>
          <a:endParaRPr lang="ja-JP" altLang="ja-JP" sz="1400">
            <a:effectLst/>
          </a:endParaRPr>
        </a:p>
        <a:p>
          <a:r>
            <a:rPr kumimoji="1" lang="ja-JP" altLang="ja-JP" sz="1100">
              <a:solidFill>
                <a:schemeClr val="dk1"/>
              </a:solidFill>
              <a:effectLst/>
              <a:latin typeface="+mn-lt"/>
              <a:ea typeface="+mn-ea"/>
              <a:cs typeface="+mn-cs"/>
            </a:rPr>
            <a:t>　近年は交付税措置となる地方債のみの借入を実施しているため、必然的に基準財政需要額が増加し、今後も財政力指数は</a:t>
          </a:r>
          <a:r>
            <a:rPr kumimoji="1" lang="ja-JP" altLang="en-US" sz="1100">
              <a:solidFill>
                <a:sysClr val="windowText" lastClr="000000"/>
              </a:solidFill>
              <a:effectLst/>
              <a:latin typeface="+mn-lt"/>
              <a:ea typeface="+mn-ea"/>
              <a:cs typeface="+mn-cs"/>
            </a:rPr>
            <a:t>同程度で推移する見込みである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基準財政収入額についても、基幹産業である農業所得が税収を大きく左右し、近年の農業政策、米価の下落や人口の減少等により税収の大きな増加は見込めない状況ではあるが、「町税等滞納削減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第３次アクションプラン」による収納率の向上に努めるとともに、未利用財産の売払い等、あらゆる機会をとらえて財源の確保に努めている。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70" name="直線コネクタ 69"/>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1" name="円/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7" name="円/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b="0" i="0" baseline="0">
              <a:solidFill>
                <a:schemeClr val="dk1"/>
              </a:solidFill>
              <a:effectLst/>
              <a:latin typeface="+mn-lt"/>
              <a:ea typeface="+mn-ea"/>
              <a:cs typeface="+mn-cs"/>
            </a:rPr>
            <a:t>平成２６年度に比すると１．４ポイント改善したが、類似団体平均に比するとまだやや高い数値となっている。、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今回の改善は</a:t>
          </a:r>
          <a:r>
            <a:rPr kumimoji="1" lang="ja-JP" altLang="ja-JP" sz="1100" b="0" i="0" baseline="0">
              <a:solidFill>
                <a:sysClr val="windowText" lastClr="000000"/>
              </a:solidFill>
              <a:effectLst/>
              <a:latin typeface="+mn-lt"/>
              <a:ea typeface="+mn-ea"/>
              <a:cs typeface="+mn-cs"/>
            </a:rPr>
            <a:t>、地方消費税</a:t>
          </a:r>
          <a:r>
            <a:rPr kumimoji="1" lang="ja-JP" altLang="en-US" sz="1100" b="0" i="0" baseline="0">
              <a:solidFill>
                <a:sysClr val="windowText" lastClr="000000"/>
              </a:solidFill>
              <a:effectLst/>
              <a:latin typeface="+mn-lt"/>
              <a:ea typeface="+mn-ea"/>
              <a:cs typeface="+mn-cs"/>
            </a:rPr>
            <a:t>交付金</a:t>
          </a:r>
          <a:r>
            <a:rPr kumimoji="1" lang="ja-JP" altLang="ja-JP" sz="1100" b="0" i="0" baseline="0">
              <a:solidFill>
                <a:sysClr val="windowText" lastClr="000000"/>
              </a:solidFill>
              <a:effectLst/>
              <a:latin typeface="+mn-lt"/>
              <a:ea typeface="+mn-ea"/>
              <a:cs typeface="+mn-cs"/>
            </a:rPr>
            <a:t>等の増加</a:t>
          </a:r>
          <a:r>
            <a:rPr kumimoji="1" lang="ja-JP" altLang="en-US" sz="1100" b="0" i="0" baseline="0">
              <a:solidFill>
                <a:sysClr val="windowText" lastClr="000000"/>
              </a:solidFill>
              <a:effectLst/>
              <a:latin typeface="+mn-lt"/>
              <a:ea typeface="+mn-ea"/>
              <a:cs typeface="+mn-cs"/>
            </a:rPr>
            <a:t>が主な要因であるが、</a:t>
          </a:r>
          <a:r>
            <a:rPr kumimoji="1" lang="ja-JP" altLang="ja-JP" sz="1100" b="0" i="0" baseline="0">
              <a:solidFill>
                <a:sysClr val="windowText" lastClr="000000"/>
              </a:solidFill>
              <a:effectLst/>
              <a:latin typeface="+mn-lt"/>
              <a:ea typeface="+mn-ea"/>
              <a:cs typeface="+mn-cs"/>
            </a:rPr>
            <a:t>余目保育園民営化</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chemeClr val="dk1"/>
              </a:solidFill>
              <a:effectLst/>
              <a:latin typeface="+mn-lt"/>
              <a:ea typeface="+mn-ea"/>
              <a:cs typeface="+mn-cs"/>
            </a:rPr>
            <a:t>新たな施設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八幡スポーツ公園、温泉施設等</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の運営経費の増額、電子計算費に係る物件費の増額、特別会計への繰出金の大幅増額など、経常収支比率を</a:t>
          </a:r>
          <a:r>
            <a:rPr kumimoji="1" lang="ja-JP" altLang="ja-JP" sz="1100" b="0" i="0" baseline="0">
              <a:solidFill>
                <a:sysClr val="windowText" lastClr="000000"/>
              </a:solidFill>
              <a:effectLst/>
              <a:latin typeface="+mn-lt"/>
              <a:ea typeface="+mn-ea"/>
              <a:cs typeface="+mn-cs"/>
            </a:rPr>
            <a:t>悪化</a:t>
          </a:r>
          <a:r>
            <a:rPr kumimoji="1" lang="ja-JP" altLang="en-US" sz="1100" b="0" i="0" baseline="0">
              <a:solidFill>
                <a:sysClr val="windowText" lastClr="000000"/>
              </a:solidFill>
              <a:effectLst/>
              <a:latin typeface="+mn-lt"/>
              <a:ea typeface="+mn-ea"/>
              <a:cs typeface="+mn-cs"/>
            </a:rPr>
            <a:t>させる要因も潜んでいる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chemeClr val="dk1"/>
              </a:solidFill>
              <a:effectLst/>
              <a:latin typeface="+mn-lt"/>
              <a:ea typeface="+mn-ea"/>
              <a:cs typeface="+mn-cs"/>
            </a:rPr>
            <a:t>　今後は、更なる行財政改革の推進を図るとともに、地方債の借換や繰上償還、効率的な利率見直しを実施し利子額の抑制に努め、また特別会計への繰出金については、基準外の見直しにより、繰出金の抑制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102108</xdr:rowOff>
    </xdr:to>
    <xdr:cxnSp macro="">
      <xdr:nvCxnSpPr>
        <xdr:cNvPr id="131" name="直線コネクタ 130"/>
        <xdr:cNvCxnSpPr/>
      </xdr:nvCxnSpPr>
      <xdr:spPr>
        <a:xfrm flipV="1">
          <a:off x="4114800" y="110073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102108</xdr:rowOff>
    </xdr:to>
    <xdr:cxnSp macro="">
      <xdr:nvCxnSpPr>
        <xdr:cNvPr id="134" name="直線コネクタ 133"/>
        <xdr:cNvCxnSpPr/>
      </xdr:nvCxnSpPr>
      <xdr:spPr>
        <a:xfrm>
          <a:off x="3225800" y="109397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87630</xdr:rowOff>
    </xdr:to>
    <xdr:cxnSp macro="">
      <xdr:nvCxnSpPr>
        <xdr:cNvPr id="137" name="直線コネクタ 136"/>
        <xdr:cNvCxnSpPr/>
      </xdr:nvCxnSpPr>
      <xdr:spPr>
        <a:xfrm flipV="1">
          <a:off x="2336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140716</xdr:rowOff>
    </xdr:to>
    <xdr:cxnSp macro="">
      <xdr:nvCxnSpPr>
        <xdr:cNvPr id="140" name="直線コネクタ 139"/>
        <xdr:cNvCxnSpPr/>
      </xdr:nvCxnSpPr>
      <xdr:spPr>
        <a:xfrm flipV="1">
          <a:off x="1447800" y="110604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50" name="円/楕円 149"/>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51"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52" name="円/楕円 151"/>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3" name="テキスト ボックス 152"/>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6" name="円/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7" name="テキスト ボックス 156"/>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89916</xdr:rowOff>
    </xdr:from>
    <xdr:to>
      <xdr:col>2</xdr:col>
      <xdr:colOff>127000</xdr:colOff>
      <xdr:row>65</xdr:row>
      <xdr:rowOff>20066</xdr:rowOff>
    </xdr:to>
    <xdr:sp macro="" textlink="">
      <xdr:nvSpPr>
        <xdr:cNvPr id="158" name="円/楕円 157"/>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4843</xdr:rowOff>
    </xdr:from>
    <xdr:ext cx="762000" cy="259045"/>
    <xdr:sp macro="" textlink="">
      <xdr:nvSpPr>
        <xdr:cNvPr id="159" name="テキスト ボックス 158"/>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平成２４年度</a:t>
          </a:r>
          <a:r>
            <a:rPr kumimoji="1" lang="ja-JP" altLang="en-US" sz="1100">
              <a:solidFill>
                <a:schemeClr val="dk1"/>
              </a:solidFill>
              <a:effectLst/>
              <a:latin typeface="+mn-lt"/>
              <a:ea typeface="+mn-ea"/>
              <a:cs typeface="+mn-cs"/>
            </a:rPr>
            <a:t>から減額</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に転じている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これは電算関係に関する費用の増加やふるさと応援寄附金事業の影響が主な要因であり、今後も増加傾向にある。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定員適正化計画に基づく職員数の削減や職員の年齢構成の平準化など人件費の抑制や、行財政改革推進計画に基づく事業内容の見直しなどに取り組んではいるものの、新たな施設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八幡スポーツ公園、温泉施設等</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の運営経費の増額、電子計算費に係る物件費などにより全体的な物件費が増額していることが要因である。</a:t>
          </a:r>
          <a:endParaRPr lang="ja-JP" altLang="ja-JP" sz="1400">
            <a:effectLst/>
          </a:endParaRPr>
        </a:p>
        <a:p>
          <a:r>
            <a:rPr kumimoji="1" lang="ja-JP" altLang="ja-JP" sz="1100" baseline="0">
              <a:solidFill>
                <a:schemeClr val="dk1"/>
              </a:solidFill>
              <a:effectLst/>
              <a:latin typeface="+mn-lt"/>
              <a:ea typeface="+mn-ea"/>
              <a:cs typeface="+mn-cs"/>
            </a:rPr>
            <a:t>　更なる行財政改革の推進を図るとともに、住民サービスの質は落とさず、最小の経費で最大の効果が図れるような組織づくりに努める。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81221</xdr:rowOff>
    </xdr:from>
    <xdr:to>
      <xdr:col>7</xdr:col>
      <xdr:colOff>152400</xdr:colOff>
      <xdr:row>82</xdr:row>
      <xdr:rowOff>107424</xdr:rowOff>
    </xdr:to>
    <xdr:cxnSp macro="">
      <xdr:nvCxnSpPr>
        <xdr:cNvPr id="193" name="直線コネクタ 192"/>
        <xdr:cNvCxnSpPr/>
      </xdr:nvCxnSpPr>
      <xdr:spPr>
        <a:xfrm>
          <a:off x="4114800" y="14140121"/>
          <a:ext cx="838200" cy="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56589</xdr:rowOff>
    </xdr:from>
    <xdr:to>
      <xdr:col>6</xdr:col>
      <xdr:colOff>0</xdr:colOff>
      <xdr:row>82</xdr:row>
      <xdr:rowOff>81221</xdr:rowOff>
    </xdr:to>
    <xdr:cxnSp macro="">
      <xdr:nvCxnSpPr>
        <xdr:cNvPr id="196" name="直線コネクタ 195"/>
        <xdr:cNvCxnSpPr/>
      </xdr:nvCxnSpPr>
      <xdr:spPr>
        <a:xfrm>
          <a:off x="3225800" y="14115489"/>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56589</xdr:rowOff>
    </xdr:from>
    <xdr:to>
      <xdr:col>4</xdr:col>
      <xdr:colOff>482600</xdr:colOff>
      <xdr:row>82</xdr:row>
      <xdr:rowOff>60158</xdr:rowOff>
    </xdr:to>
    <xdr:cxnSp macro="">
      <xdr:nvCxnSpPr>
        <xdr:cNvPr id="199" name="直線コネクタ 198"/>
        <xdr:cNvCxnSpPr/>
      </xdr:nvCxnSpPr>
      <xdr:spPr>
        <a:xfrm flipV="1">
          <a:off x="2336800" y="14115489"/>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60158</xdr:rowOff>
    </xdr:from>
    <xdr:to>
      <xdr:col>3</xdr:col>
      <xdr:colOff>279400</xdr:colOff>
      <xdr:row>82</xdr:row>
      <xdr:rowOff>68746</xdr:rowOff>
    </xdr:to>
    <xdr:cxnSp macro="">
      <xdr:nvCxnSpPr>
        <xdr:cNvPr id="202" name="直線コネクタ 201"/>
        <xdr:cNvCxnSpPr/>
      </xdr:nvCxnSpPr>
      <xdr:spPr>
        <a:xfrm flipV="1">
          <a:off x="1447800" y="14119058"/>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56624</xdr:rowOff>
    </xdr:from>
    <xdr:to>
      <xdr:col>7</xdr:col>
      <xdr:colOff>203200</xdr:colOff>
      <xdr:row>82</xdr:row>
      <xdr:rowOff>158224</xdr:rowOff>
    </xdr:to>
    <xdr:sp macro="" textlink="">
      <xdr:nvSpPr>
        <xdr:cNvPr id="212" name="円/楕円 211"/>
        <xdr:cNvSpPr/>
      </xdr:nvSpPr>
      <xdr:spPr>
        <a:xfrm>
          <a:off x="4902200" y="14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28701</xdr:rowOff>
    </xdr:from>
    <xdr:ext cx="762000" cy="259045"/>
    <xdr:sp macro="" textlink="">
      <xdr:nvSpPr>
        <xdr:cNvPr id="213" name="人件費・物件費等の状況該当値テキスト"/>
        <xdr:cNvSpPr txBox="1"/>
      </xdr:nvSpPr>
      <xdr:spPr>
        <a:xfrm>
          <a:off x="5041900" y="140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181,844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30421</xdr:rowOff>
    </xdr:from>
    <xdr:to>
      <xdr:col>6</xdr:col>
      <xdr:colOff>50800</xdr:colOff>
      <xdr:row>82</xdr:row>
      <xdr:rowOff>132021</xdr:rowOff>
    </xdr:to>
    <xdr:sp macro="" textlink="">
      <xdr:nvSpPr>
        <xdr:cNvPr id="214" name="円/楕円 213"/>
        <xdr:cNvSpPr/>
      </xdr:nvSpPr>
      <xdr:spPr>
        <a:xfrm>
          <a:off x="4064000" y="140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116798</xdr:rowOff>
    </xdr:from>
    <xdr:ext cx="736600" cy="259045"/>
    <xdr:sp macro="" textlink="">
      <xdr:nvSpPr>
        <xdr:cNvPr id="215" name="テキスト ボックス 214"/>
        <xdr:cNvSpPr txBox="1"/>
      </xdr:nvSpPr>
      <xdr:spPr>
        <a:xfrm>
          <a:off x="3733800" y="1417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5789</xdr:rowOff>
    </xdr:from>
    <xdr:to>
      <xdr:col>4</xdr:col>
      <xdr:colOff>533400</xdr:colOff>
      <xdr:row>82</xdr:row>
      <xdr:rowOff>107389</xdr:rowOff>
    </xdr:to>
    <xdr:sp macro="" textlink="">
      <xdr:nvSpPr>
        <xdr:cNvPr id="216" name="円/楕円 215"/>
        <xdr:cNvSpPr/>
      </xdr:nvSpPr>
      <xdr:spPr>
        <a:xfrm>
          <a:off x="3175000" y="14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92166</xdr:rowOff>
    </xdr:from>
    <xdr:ext cx="762000" cy="259045"/>
    <xdr:sp macro="" textlink="">
      <xdr:nvSpPr>
        <xdr:cNvPr id="217" name="テキスト ボックス 216"/>
        <xdr:cNvSpPr txBox="1"/>
      </xdr:nvSpPr>
      <xdr:spPr>
        <a:xfrm>
          <a:off x="2844800" y="141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9358</xdr:rowOff>
    </xdr:from>
    <xdr:to>
      <xdr:col>3</xdr:col>
      <xdr:colOff>330200</xdr:colOff>
      <xdr:row>82</xdr:row>
      <xdr:rowOff>110958</xdr:rowOff>
    </xdr:to>
    <xdr:sp macro="" textlink="">
      <xdr:nvSpPr>
        <xdr:cNvPr id="218" name="円/楕円 217"/>
        <xdr:cNvSpPr/>
      </xdr:nvSpPr>
      <xdr:spPr>
        <a:xfrm>
          <a:off x="2286000" y="140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95735</xdr:rowOff>
    </xdr:from>
    <xdr:ext cx="762000" cy="259045"/>
    <xdr:sp macro="" textlink="">
      <xdr:nvSpPr>
        <xdr:cNvPr id="219" name="テキスト ボックス 218"/>
        <xdr:cNvSpPr txBox="1"/>
      </xdr:nvSpPr>
      <xdr:spPr>
        <a:xfrm>
          <a:off x="1955800" y="141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17946</xdr:rowOff>
    </xdr:from>
    <xdr:to>
      <xdr:col>2</xdr:col>
      <xdr:colOff>127000</xdr:colOff>
      <xdr:row>82</xdr:row>
      <xdr:rowOff>119546</xdr:rowOff>
    </xdr:to>
    <xdr:sp macro="" textlink="">
      <xdr:nvSpPr>
        <xdr:cNvPr id="220" name="円/楕円 219"/>
        <xdr:cNvSpPr/>
      </xdr:nvSpPr>
      <xdr:spPr>
        <a:xfrm>
          <a:off x="1397000" y="140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104323</xdr:rowOff>
    </xdr:from>
    <xdr:ext cx="762000" cy="259045"/>
    <xdr:sp macro="" textlink="">
      <xdr:nvSpPr>
        <xdr:cNvPr id="221" name="テキスト ボックス 220"/>
        <xdr:cNvSpPr txBox="1"/>
      </xdr:nvSpPr>
      <xdr:spPr>
        <a:xfrm>
          <a:off x="1066800" y="141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１７年の合併時の給与制度の統合以降、類似団体平均を下回る状況が続いている。また、国家公務員の時限的な給与改定特例法による措置が平成２５年度を持って終了したため、平成２５年度以降「１００」を下回っている状況にある。</a:t>
          </a:r>
          <a:endParaRPr lang="ja-JP" altLang="ja-JP" sz="1400">
            <a:effectLst/>
          </a:endParaRPr>
        </a:p>
        <a:p>
          <a:r>
            <a:rPr kumimoji="1" lang="ja-JP" altLang="ja-JP" sz="1100">
              <a:solidFill>
                <a:schemeClr val="dk1"/>
              </a:solidFill>
              <a:effectLst/>
              <a:latin typeface="+mn-lt"/>
              <a:ea typeface="+mn-ea"/>
              <a:cs typeface="+mn-cs"/>
            </a:rPr>
            <a:t>　庄内町においては、県に準じて平成２５年８月から平成２６年３月まで臨時措置として給与減額支給を実施している。なお、国の特例措置が無い場合の参考値については、平成２３年度は９４．３ポイント、平成２４年度は９４．４ポイントと、いずれも全国平均を下回っている状況にある。</a:t>
          </a:r>
          <a:endParaRPr lang="ja-JP" altLang="ja-JP" sz="1400">
            <a:effectLst/>
          </a:endParaRPr>
        </a:p>
        <a:p>
          <a:r>
            <a:rPr kumimoji="1" lang="ja-JP" altLang="ja-JP" sz="1100">
              <a:solidFill>
                <a:schemeClr val="dk1"/>
              </a:solidFill>
              <a:effectLst/>
              <a:latin typeface="+mn-lt"/>
              <a:ea typeface="+mn-ea"/>
              <a:cs typeface="+mn-cs"/>
            </a:rPr>
            <a:t>　近年は、国や県に準じ</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職員給の改定</a:t>
          </a:r>
          <a:r>
            <a:rPr kumimoji="1" lang="ja-JP" altLang="en-US" sz="1100">
              <a:solidFill>
                <a:schemeClr val="dk1"/>
              </a:solidFill>
              <a:effectLst/>
              <a:latin typeface="+mn-lt"/>
              <a:ea typeface="+mn-ea"/>
              <a:cs typeface="+mn-cs"/>
            </a:rPr>
            <a:t>や職員構成年齢の平準化が進んでいるため、少しずつ</a:t>
          </a:r>
          <a:r>
            <a:rPr kumimoji="1" lang="ja-JP" altLang="ja-JP" sz="1100">
              <a:solidFill>
                <a:schemeClr val="dk1"/>
              </a:solidFill>
              <a:effectLst/>
              <a:latin typeface="+mn-lt"/>
              <a:ea typeface="+mn-ea"/>
              <a:cs typeface="+mn-cs"/>
            </a:rPr>
            <a:t>改善傾向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今後も住民の理解が得られるよう、職員の適正配置、給与の適正化、給与体系の構築に努める。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42334</xdr:rowOff>
    </xdr:to>
    <xdr:cxnSp macro="">
      <xdr:nvCxnSpPr>
        <xdr:cNvPr id="257" name="直線コネクタ 256"/>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133350</xdr:rowOff>
    </xdr:to>
    <xdr:cxnSp macro="">
      <xdr:nvCxnSpPr>
        <xdr:cNvPr id="260" name="直線コネクタ 259"/>
        <xdr:cNvCxnSpPr/>
      </xdr:nvCxnSpPr>
      <xdr:spPr>
        <a:xfrm>
          <a:off x="15290800" y="1430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88</xdr:row>
      <xdr:rowOff>57452</xdr:rowOff>
    </xdr:to>
    <xdr:cxnSp macro="">
      <xdr:nvCxnSpPr>
        <xdr:cNvPr id="263" name="直線コネクタ 262"/>
        <xdr:cNvCxnSpPr/>
      </xdr:nvCxnSpPr>
      <xdr:spPr>
        <a:xfrm flipV="1">
          <a:off x="14401800" y="14306248"/>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57452</xdr:rowOff>
    </xdr:to>
    <xdr:cxnSp macro="">
      <xdr:nvCxnSpPr>
        <xdr:cNvPr id="266" name="直線コネクタ 265"/>
        <xdr:cNvCxnSpPr/>
      </xdr:nvCxnSpPr>
      <xdr:spPr>
        <a:xfrm>
          <a:off x="13512800" y="1513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6" name="円/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8" name="円/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0" name="円/楕円 279"/>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1" name="テキスト ボックス 280"/>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2" name="円/楕円 281"/>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3" name="テキスト ボックス 282"/>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4" name="円/楕円 283"/>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5" name="テキスト ボックス 284"/>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１７年度の合併に伴い分庁舎方式を採用したことや合併後の統廃合があまり行われていないことに併せ、企業部局があること、保育園及び幼稚園を公立で運営するなどの子育て支援をはじめとする重点政策を実施していることにより、類似団体の平均職員数を上回っている現状にある。</a:t>
          </a:r>
          <a:endParaRPr lang="ja-JP" altLang="ja-JP" sz="1400">
            <a:effectLst/>
          </a:endParaRPr>
        </a:p>
        <a:p>
          <a:r>
            <a:rPr kumimoji="1" lang="ja-JP" altLang="ja-JP" sz="1100">
              <a:solidFill>
                <a:schemeClr val="dk1"/>
              </a:solidFill>
              <a:effectLst/>
              <a:latin typeface="+mn-lt"/>
              <a:ea typeface="+mn-ea"/>
              <a:cs typeface="+mn-cs"/>
            </a:rPr>
            <a:t>　近年においては、定員適正化計画に定めた目標以上の削減が図られている一方で、人口の減少に歯止めがかからないことも改善できない要因となっている。</a:t>
          </a:r>
          <a:endParaRPr lang="ja-JP" altLang="ja-JP" sz="1400">
            <a:effectLst/>
          </a:endParaRPr>
        </a:p>
        <a:p>
          <a:r>
            <a:rPr kumimoji="1" lang="ja-JP" altLang="ja-JP" sz="1100">
              <a:solidFill>
                <a:schemeClr val="dk1"/>
              </a:solidFill>
              <a:effectLst/>
              <a:latin typeface="+mn-lt"/>
              <a:ea typeface="+mn-ea"/>
              <a:cs typeface="+mn-cs"/>
            </a:rPr>
            <a:t>　最小の経費で最大の効果を上げることのできる行政組織を目指した組織機構改革及び人材育成を進め、住民サービスの低下を招かないよう適正な定員管理を進めていく。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64316</xdr:rowOff>
    </xdr:from>
    <xdr:to>
      <xdr:col>24</xdr:col>
      <xdr:colOff>558800</xdr:colOff>
      <xdr:row>63</xdr:row>
      <xdr:rowOff>81552</xdr:rowOff>
    </xdr:to>
    <xdr:cxnSp macro="">
      <xdr:nvCxnSpPr>
        <xdr:cNvPr id="322" name="直線コネクタ 321"/>
        <xdr:cNvCxnSpPr/>
      </xdr:nvCxnSpPr>
      <xdr:spPr>
        <a:xfrm flipV="1">
          <a:off x="16179800" y="1086566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81552</xdr:rowOff>
    </xdr:from>
    <xdr:to>
      <xdr:col>23</xdr:col>
      <xdr:colOff>406400</xdr:colOff>
      <xdr:row>63</xdr:row>
      <xdr:rowOff>83276</xdr:rowOff>
    </xdr:to>
    <xdr:cxnSp macro="">
      <xdr:nvCxnSpPr>
        <xdr:cNvPr id="325" name="直線コネクタ 324"/>
        <xdr:cNvCxnSpPr/>
      </xdr:nvCxnSpPr>
      <xdr:spPr>
        <a:xfrm flipV="1">
          <a:off x="15290800" y="1088290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67763</xdr:rowOff>
    </xdr:from>
    <xdr:to>
      <xdr:col>22</xdr:col>
      <xdr:colOff>203200</xdr:colOff>
      <xdr:row>63</xdr:row>
      <xdr:rowOff>83276</xdr:rowOff>
    </xdr:to>
    <xdr:cxnSp macro="">
      <xdr:nvCxnSpPr>
        <xdr:cNvPr id="328" name="直線コネクタ 327"/>
        <xdr:cNvCxnSpPr/>
      </xdr:nvCxnSpPr>
      <xdr:spPr>
        <a:xfrm>
          <a:off x="14401800" y="1086911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52251</xdr:rowOff>
    </xdr:from>
    <xdr:to>
      <xdr:col>21</xdr:col>
      <xdr:colOff>0</xdr:colOff>
      <xdr:row>63</xdr:row>
      <xdr:rowOff>67763</xdr:rowOff>
    </xdr:to>
    <xdr:cxnSp macro="">
      <xdr:nvCxnSpPr>
        <xdr:cNvPr id="331" name="直線コネクタ 330"/>
        <xdr:cNvCxnSpPr/>
      </xdr:nvCxnSpPr>
      <xdr:spPr>
        <a:xfrm>
          <a:off x="13512800" y="1085360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13516</xdr:rowOff>
    </xdr:from>
    <xdr:to>
      <xdr:col>24</xdr:col>
      <xdr:colOff>609600</xdr:colOff>
      <xdr:row>63</xdr:row>
      <xdr:rowOff>115116</xdr:rowOff>
    </xdr:to>
    <xdr:sp macro="" textlink="">
      <xdr:nvSpPr>
        <xdr:cNvPr id="341" name="円/楕円 340"/>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157043</xdr:rowOff>
    </xdr:from>
    <xdr:ext cx="762000" cy="259045"/>
    <xdr:sp macro="" textlink="">
      <xdr:nvSpPr>
        <xdr:cNvPr id="342"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30752</xdr:rowOff>
    </xdr:from>
    <xdr:to>
      <xdr:col>23</xdr:col>
      <xdr:colOff>457200</xdr:colOff>
      <xdr:row>63</xdr:row>
      <xdr:rowOff>132352</xdr:rowOff>
    </xdr:to>
    <xdr:sp macro="" textlink="">
      <xdr:nvSpPr>
        <xdr:cNvPr id="343" name="円/楕円 342"/>
        <xdr:cNvSpPr/>
      </xdr:nvSpPr>
      <xdr:spPr>
        <a:xfrm>
          <a:off x="16129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117129</xdr:rowOff>
    </xdr:from>
    <xdr:ext cx="736600" cy="259045"/>
    <xdr:sp macro="" textlink="">
      <xdr:nvSpPr>
        <xdr:cNvPr id="344" name="テキスト ボックス 343"/>
        <xdr:cNvSpPr txBox="1"/>
      </xdr:nvSpPr>
      <xdr:spPr>
        <a:xfrm>
          <a:off x="15798800" y="1091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32476</xdr:rowOff>
    </xdr:from>
    <xdr:to>
      <xdr:col>22</xdr:col>
      <xdr:colOff>254000</xdr:colOff>
      <xdr:row>63</xdr:row>
      <xdr:rowOff>134076</xdr:rowOff>
    </xdr:to>
    <xdr:sp macro="" textlink="">
      <xdr:nvSpPr>
        <xdr:cNvPr id="345" name="円/楕円 344"/>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118853</xdr:rowOff>
    </xdr:from>
    <xdr:ext cx="762000" cy="259045"/>
    <xdr:sp macro="" textlink="">
      <xdr:nvSpPr>
        <xdr:cNvPr id="346" name="テキスト ボックス 345"/>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16963</xdr:rowOff>
    </xdr:from>
    <xdr:to>
      <xdr:col>21</xdr:col>
      <xdr:colOff>50800</xdr:colOff>
      <xdr:row>63</xdr:row>
      <xdr:rowOff>118563</xdr:rowOff>
    </xdr:to>
    <xdr:sp macro="" textlink="">
      <xdr:nvSpPr>
        <xdr:cNvPr id="347" name="円/楕円 346"/>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103340</xdr:rowOff>
    </xdr:from>
    <xdr:ext cx="762000" cy="259045"/>
    <xdr:sp macro="" textlink="">
      <xdr:nvSpPr>
        <xdr:cNvPr id="348" name="テキスト ボックス 347"/>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1451</xdr:rowOff>
    </xdr:from>
    <xdr:to>
      <xdr:col>19</xdr:col>
      <xdr:colOff>533400</xdr:colOff>
      <xdr:row>63</xdr:row>
      <xdr:rowOff>103051</xdr:rowOff>
    </xdr:to>
    <xdr:sp macro="" textlink="">
      <xdr:nvSpPr>
        <xdr:cNvPr id="349" name="円/楕円 348"/>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87828</xdr:rowOff>
    </xdr:from>
    <xdr:ext cx="762000" cy="259045"/>
    <xdr:sp macro="" textlink="">
      <xdr:nvSpPr>
        <xdr:cNvPr id="350" name="テキスト ボックス 349"/>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平成２６年度より１．０ポイント改善しており、平成２１年度以降改善傾向にある。合併前の旧町単位の大規模事業に係る償還が終了したことによる公債費の減額が大きな要因となっている。</a:t>
          </a:r>
          <a:endParaRPr lang="ja-JP" altLang="ja-JP" sz="1400">
            <a:effectLst/>
          </a:endParaRPr>
        </a:p>
        <a:p>
          <a:r>
            <a:rPr kumimoji="1" lang="ja-JP" altLang="ja-JP" sz="1100">
              <a:solidFill>
                <a:schemeClr val="dk1"/>
              </a:solidFill>
              <a:effectLst/>
              <a:latin typeface="+mn-lt"/>
              <a:ea typeface="+mn-ea"/>
              <a:cs typeface="+mn-cs"/>
            </a:rPr>
            <a:t>　しかしながら、近年においては、基準財政需要額に算入される地方債を活用しているものの、教育施設の耐震化や大規模事業に係る元金償還が開始となるため悪化することが予想される。また、公営企業、特に下水道会計の元利償還の財源に充てられる繰出金も増加しているため、実質公債費比率にの悪化要因となる可能性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今後とも、国・県等の補助金の有利な財源の確保に努めるとともに、新たな投資的事業の抑制等、地方債に依存しない財政運営を図る必要がある。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71120</xdr:rowOff>
    </xdr:to>
    <xdr:cxnSp macro="">
      <xdr:nvCxnSpPr>
        <xdr:cNvPr id="383" name="直線コネクタ 382"/>
        <xdr:cNvCxnSpPr/>
      </xdr:nvCxnSpPr>
      <xdr:spPr>
        <a:xfrm flipV="1">
          <a:off x="16179800" y="73630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44</xdr:row>
      <xdr:rowOff>12277</xdr:rowOff>
    </xdr:to>
    <xdr:cxnSp macro="">
      <xdr:nvCxnSpPr>
        <xdr:cNvPr id="386" name="直線コネクタ 385"/>
        <xdr:cNvCxnSpPr/>
      </xdr:nvCxnSpPr>
      <xdr:spPr>
        <a:xfrm flipV="1">
          <a:off x="15290800" y="74434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100754</xdr:rowOff>
    </xdr:to>
    <xdr:cxnSp macro="">
      <xdr:nvCxnSpPr>
        <xdr:cNvPr id="389" name="直線コネクタ 388"/>
        <xdr:cNvCxnSpPr/>
      </xdr:nvCxnSpPr>
      <xdr:spPr>
        <a:xfrm flipV="1">
          <a:off x="14401800" y="75560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41910</xdr:rowOff>
    </xdr:to>
    <xdr:cxnSp macro="">
      <xdr:nvCxnSpPr>
        <xdr:cNvPr id="392" name="直線コネクタ 391"/>
        <xdr:cNvCxnSpPr/>
      </xdr:nvCxnSpPr>
      <xdr:spPr>
        <a:xfrm flipV="1">
          <a:off x="13512800" y="76445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2" name="円/楕円 401"/>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3"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4" name="円/楕円 403"/>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5" name="テキスト ボックス 404"/>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6" name="円/楕円 405"/>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7" name="テキスト ボックス 406"/>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8" name="円/楕円 407"/>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9" name="テキスト ボックス 408"/>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10" name="円/楕円 409"/>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1" name="テキスト ボックス 410"/>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基準財政収入額に算入される地方債の活用により、平成２６年度よ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１２．１ポイント改善しているが、類似団体に比べてかなり高い負担率が続いている。</a:t>
          </a:r>
          <a:endParaRPr lang="ja-JP" altLang="ja-JP" sz="1400">
            <a:effectLst/>
          </a:endParaRPr>
        </a:p>
        <a:p>
          <a:r>
            <a:rPr kumimoji="1" lang="ja-JP" altLang="ja-JP" sz="1100">
              <a:solidFill>
                <a:schemeClr val="dk1"/>
              </a:solidFill>
              <a:effectLst/>
              <a:latin typeface="+mn-lt"/>
              <a:ea typeface="+mn-ea"/>
              <a:cs typeface="+mn-cs"/>
            </a:rPr>
            <a:t>　教育施設の耐震化・大規模改造工事等、緊急措置に加え、温泉施設整備等の大規模事業の実施により、地方債現在高が増加したことが高い負担率の要因として考えられる。</a:t>
          </a:r>
          <a:endParaRPr lang="ja-JP" altLang="ja-JP" sz="1400">
            <a:effectLst/>
          </a:endParaRPr>
        </a:p>
        <a:p>
          <a:r>
            <a:rPr kumimoji="1" lang="ja-JP" altLang="ja-JP" sz="1100">
              <a:solidFill>
                <a:schemeClr val="dk1"/>
              </a:solidFill>
              <a:effectLst/>
              <a:latin typeface="+mn-lt"/>
              <a:ea typeface="+mn-ea"/>
              <a:cs typeface="+mn-cs"/>
            </a:rPr>
            <a:t>　今後も、庁舎等整備事業等新たな大規模事業が予定されているため、地方債現在高も増加する見込みであることから、新規事業の抑制や地方債の繰上償還を実施する等、一層の財政の健全化に努める。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164186</xdr:rowOff>
    </xdr:from>
    <xdr:to>
      <xdr:col>24</xdr:col>
      <xdr:colOff>558800</xdr:colOff>
      <xdr:row>19</xdr:row>
      <xdr:rowOff>109525</xdr:rowOff>
    </xdr:to>
    <xdr:cxnSp macro="">
      <xdr:nvCxnSpPr>
        <xdr:cNvPr id="443" name="直線コネクタ 442"/>
        <xdr:cNvCxnSpPr/>
      </xdr:nvCxnSpPr>
      <xdr:spPr>
        <a:xfrm flipV="1">
          <a:off x="16179800" y="3250286"/>
          <a:ext cx="8382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89256</xdr:rowOff>
    </xdr:from>
    <xdr:to>
      <xdr:col>23</xdr:col>
      <xdr:colOff>406400</xdr:colOff>
      <xdr:row>19</xdr:row>
      <xdr:rowOff>109525</xdr:rowOff>
    </xdr:to>
    <xdr:cxnSp macro="">
      <xdr:nvCxnSpPr>
        <xdr:cNvPr id="446" name="直線コネクタ 445"/>
        <xdr:cNvCxnSpPr/>
      </xdr:nvCxnSpPr>
      <xdr:spPr>
        <a:xfrm>
          <a:off x="15290800" y="334680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89256</xdr:rowOff>
    </xdr:from>
    <xdr:to>
      <xdr:col>22</xdr:col>
      <xdr:colOff>203200</xdr:colOff>
      <xdr:row>20</xdr:row>
      <xdr:rowOff>80925</xdr:rowOff>
    </xdr:to>
    <xdr:cxnSp macro="">
      <xdr:nvCxnSpPr>
        <xdr:cNvPr id="449" name="直線コネクタ 448"/>
        <xdr:cNvCxnSpPr/>
      </xdr:nvCxnSpPr>
      <xdr:spPr>
        <a:xfrm flipV="1">
          <a:off x="14401800" y="3346806"/>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61620</xdr:rowOff>
    </xdr:from>
    <xdr:to>
      <xdr:col>21</xdr:col>
      <xdr:colOff>0</xdr:colOff>
      <xdr:row>20</xdr:row>
      <xdr:rowOff>80925</xdr:rowOff>
    </xdr:to>
    <xdr:cxnSp macro="">
      <xdr:nvCxnSpPr>
        <xdr:cNvPr id="452" name="直線コネクタ 451"/>
        <xdr:cNvCxnSpPr/>
      </xdr:nvCxnSpPr>
      <xdr:spPr>
        <a:xfrm>
          <a:off x="13512800" y="349062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113386</xdr:rowOff>
    </xdr:from>
    <xdr:to>
      <xdr:col>24</xdr:col>
      <xdr:colOff>609600</xdr:colOff>
      <xdr:row>19</xdr:row>
      <xdr:rowOff>43535</xdr:rowOff>
    </xdr:to>
    <xdr:sp macro="" textlink="">
      <xdr:nvSpPr>
        <xdr:cNvPr id="462" name="円/楕円 461"/>
        <xdr:cNvSpPr/>
      </xdr:nvSpPr>
      <xdr:spPr>
        <a:xfrm>
          <a:off x="16967200" y="3199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85463</xdr:rowOff>
    </xdr:from>
    <xdr:ext cx="762000" cy="259045"/>
    <xdr:sp macro="" textlink="">
      <xdr:nvSpPr>
        <xdr:cNvPr id="463" name="将来負担の状況該当値テキスト"/>
        <xdr:cNvSpPr txBox="1"/>
      </xdr:nvSpPr>
      <xdr:spPr>
        <a:xfrm>
          <a:off x="17106900" y="317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58725</xdr:rowOff>
    </xdr:from>
    <xdr:to>
      <xdr:col>23</xdr:col>
      <xdr:colOff>457200</xdr:colOff>
      <xdr:row>19</xdr:row>
      <xdr:rowOff>160325</xdr:rowOff>
    </xdr:to>
    <xdr:sp macro="" textlink="">
      <xdr:nvSpPr>
        <xdr:cNvPr id="464" name="円/楕円 463"/>
        <xdr:cNvSpPr/>
      </xdr:nvSpPr>
      <xdr:spPr>
        <a:xfrm>
          <a:off x="161290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145102</xdr:rowOff>
    </xdr:from>
    <xdr:ext cx="736600" cy="259045"/>
    <xdr:sp macro="" textlink="">
      <xdr:nvSpPr>
        <xdr:cNvPr id="465" name="テキスト ボックス 464"/>
        <xdr:cNvSpPr txBox="1"/>
      </xdr:nvSpPr>
      <xdr:spPr>
        <a:xfrm>
          <a:off x="15798800" y="340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38456</xdr:rowOff>
    </xdr:from>
    <xdr:to>
      <xdr:col>22</xdr:col>
      <xdr:colOff>254000</xdr:colOff>
      <xdr:row>19</xdr:row>
      <xdr:rowOff>140056</xdr:rowOff>
    </xdr:to>
    <xdr:sp macro="" textlink="">
      <xdr:nvSpPr>
        <xdr:cNvPr id="466" name="円/楕円 465"/>
        <xdr:cNvSpPr/>
      </xdr:nvSpPr>
      <xdr:spPr>
        <a:xfrm>
          <a:off x="15240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124833</xdr:rowOff>
    </xdr:from>
    <xdr:ext cx="762000" cy="259045"/>
    <xdr:sp macro="" textlink="">
      <xdr:nvSpPr>
        <xdr:cNvPr id="467" name="テキスト ボックス 466"/>
        <xdr:cNvSpPr txBox="1"/>
      </xdr:nvSpPr>
      <xdr:spPr>
        <a:xfrm>
          <a:off x="14909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30125</xdr:rowOff>
    </xdr:from>
    <xdr:to>
      <xdr:col>21</xdr:col>
      <xdr:colOff>50800</xdr:colOff>
      <xdr:row>20</xdr:row>
      <xdr:rowOff>131725</xdr:rowOff>
    </xdr:to>
    <xdr:sp macro="" textlink="">
      <xdr:nvSpPr>
        <xdr:cNvPr id="468" name="円/楕円 467"/>
        <xdr:cNvSpPr/>
      </xdr:nvSpPr>
      <xdr:spPr>
        <a:xfrm>
          <a:off x="143510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116502</xdr:rowOff>
    </xdr:from>
    <xdr:ext cx="762000" cy="259045"/>
    <xdr:sp macro="" textlink="">
      <xdr:nvSpPr>
        <xdr:cNvPr id="469" name="テキスト ボックス 468"/>
        <xdr:cNvSpPr txBox="1"/>
      </xdr:nvSpPr>
      <xdr:spPr>
        <a:xfrm>
          <a:off x="14020800" y="35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10820</xdr:rowOff>
    </xdr:from>
    <xdr:to>
      <xdr:col>19</xdr:col>
      <xdr:colOff>533400</xdr:colOff>
      <xdr:row>20</xdr:row>
      <xdr:rowOff>112420</xdr:rowOff>
    </xdr:to>
    <xdr:sp macro="" textlink="">
      <xdr:nvSpPr>
        <xdr:cNvPr id="470" name="円/楕円 469"/>
        <xdr:cNvSpPr/>
      </xdr:nvSpPr>
      <xdr:spPr>
        <a:xfrm>
          <a:off x="13462000" y="3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97197</xdr:rowOff>
    </xdr:from>
    <xdr:ext cx="762000" cy="259045"/>
    <xdr:sp macro="" textlink="">
      <xdr:nvSpPr>
        <xdr:cNvPr id="471" name="テキスト ボックス 470"/>
        <xdr:cNvSpPr txBox="1"/>
      </xdr:nvSpPr>
      <xdr:spPr>
        <a:xfrm>
          <a:off x="13131800" y="35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baseline="0">
              <a:solidFill>
                <a:schemeClr val="dk1"/>
              </a:solidFill>
              <a:effectLst/>
              <a:latin typeface="+mn-lt"/>
              <a:ea typeface="+mn-ea"/>
              <a:cs typeface="+mn-cs"/>
            </a:rPr>
            <a:t>平成２６年度より１．１ポイント改善している。定員適正化計画に基づく職員数の削減や職員の年齢構成の平準化を図っているほか、国や県に準じて職員給の改定が行われ</a:t>
          </a:r>
          <a:r>
            <a:rPr kumimoji="1" lang="ja-JP" altLang="en-US" sz="1100" baseline="0">
              <a:solidFill>
                <a:schemeClr val="dk1"/>
              </a:solidFill>
              <a:effectLst/>
              <a:latin typeface="+mn-lt"/>
              <a:ea typeface="+mn-ea"/>
              <a:cs typeface="+mn-cs"/>
            </a:rPr>
            <a:t>た</a:t>
          </a:r>
          <a:r>
            <a:rPr kumimoji="1" lang="ja-JP" altLang="ja-JP" sz="1100" baseline="0">
              <a:solidFill>
                <a:schemeClr val="dk1"/>
              </a:solidFill>
              <a:effectLst/>
              <a:latin typeface="+mn-lt"/>
              <a:ea typeface="+mn-ea"/>
              <a:cs typeface="+mn-cs"/>
            </a:rPr>
            <a:t>ことが要因と考える。そのほか、指定管理者制度の積極的な導入を図るなどの取り組みを進めているが、依然として県</a:t>
          </a:r>
          <a:r>
            <a:rPr kumimoji="1" lang="ja-JP" altLang="en-US" sz="1100" baseline="0">
              <a:solidFill>
                <a:schemeClr val="dk1"/>
              </a:solidFill>
              <a:effectLst/>
              <a:latin typeface="+mn-lt"/>
              <a:ea typeface="+mn-ea"/>
              <a:cs typeface="+mn-cs"/>
            </a:rPr>
            <a:t>平均</a:t>
          </a:r>
          <a:r>
            <a:rPr kumimoji="1" lang="ja-JP" altLang="ja-JP" sz="1100" baseline="0">
              <a:solidFill>
                <a:schemeClr val="dk1"/>
              </a:solidFill>
              <a:effectLst/>
              <a:latin typeface="+mn-lt"/>
              <a:ea typeface="+mn-ea"/>
              <a:cs typeface="+mn-cs"/>
            </a:rPr>
            <a:t>と比しても高い状況であり、類似団体との乖離もある。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企業部局や公立の幼稚園、保育園運営などの要因も考えられるが、町全体として住民サービスを低下させることがないよう、適正な職員配置、人件費の執行に努める。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58420</xdr:rowOff>
    </xdr:to>
    <xdr:cxnSp macro="">
      <xdr:nvCxnSpPr>
        <xdr:cNvPr id="66" name="直線コネクタ 65"/>
        <xdr:cNvCxnSpPr/>
      </xdr:nvCxnSpPr>
      <xdr:spPr>
        <a:xfrm flipV="1">
          <a:off x="3987800" y="6489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58420</xdr:rowOff>
    </xdr:to>
    <xdr:cxnSp macro="">
      <xdr:nvCxnSpPr>
        <xdr:cNvPr id="69" name="直線コネクタ 68"/>
        <xdr:cNvCxnSpPr/>
      </xdr:nvCxnSpPr>
      <xdr:spPr>
        <a:xfrm>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20320</xdr:rowOff>
    </xdr:to>
    <xdr:cxnSp macro="">
      <xdr:nvCxnSpPr>
        <xdr:cNvPr id="72" name="直線コネクタ 71"/>
        <xdr:cNvCxnSpPr/>
      </xdr:nvCxnSpPr>
      <xdr:spPr>
        <a:xfrm flipV="1">
          <a:off x="2209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58420</xdr:rowOff>
    </xdr:to>
    <xdr:cxnSp macro="">
      <xdr:nvCxnSpPr>
        <xdr:cNvPr id="75" name="直線コネクタ 74"/>
        <xdr:cNvCxnSpPr/>
      </xdr:nvCxnSpPr>
      <xdr:spPr>
        <a:xfrm flipV="1">
          <a:off x="1320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7" name="円/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年度よりも０．１ポイント悪化している。類似団体よりは下回っているものの増加傾向にある。老朽化した施設の維持管理費を抑制すべく除却事業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実施しているが、</a:t>
          </a:r>
          <a:r>
            <a:rPr kumimoji="1" lang="ja-JP" altLang="ja-JP" sz="1100" b="0" i="0" baseline="0">
              <a:solidFill>
                <a:schemeClr val="dk1"/>
              </a:solidFill>
              <a:effectLst/>
              <a:latin typeface="+mn-lt"/>
              <a:ea typeface="+mn-ea"/>
              <a:cs typeface="+mn-cs"/>
            </a:rPr>
            <a:t>新たな施設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八幡スポーツ公園、温泉施設等</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の運営経費の増加や</a:t>
          </a:r>
          <a:r>
            <a:rPr kumimoji="1" lang="ja-JP" altLang="ja-JP" sz="1100" baseline="0">
              <a:solidFill>
                <a:schemeClr val="dk1"/>
              </a:solidFill>
              <a:effectLst/>
              <a:latin typeface="+mn-lt"/>
              <a:ea typeface="+mn-ea"/>
              <a:cs typeface="+mn-cs"/>
            </a:rPr>
            <a:t>電子計算費に係る物件費の増加</a:t>
          </a:r>
          <a:r>
            <a:rPr kumimoji="1" lang="ja-JP" altLang="ja-JP" sz="1100" b="0" i="0" baseline="0">
              <a:solidFill>
                <a:schemeClr val="dk1"/>
              </a:solidFill>
              <a:effectLst/>
              <a:latin typeface="+mn-lt"/>
              <a:ea typeface="+mn-ea"/>
              <a:cs typeface="+mn-cs"/>
            </a:rPr>
            <a:t>などにより全体的に物件費が増額している。</a:t>
          </a:r>
          <a:endParaRPr lang="ja-JP" altLang="ja-JP" sz="1400">
            <a:effectLst/>
          </a:endParaRPr>
        </a:p>
        <a:p>
          <a:r>
            <a:rPr kumimoji="1" lang="ja-JP" altLang="ja-JP" sz="1100">
              <a:solidFill>
                <a:schemeClr val="dk1"/>
              </a:solidFill>
              <a:effectLst/>
              <a:latin typeface="+mn-lt"/>
              <a:ea typeface="+mn-ea"/>
              <a:cs typeface="+mn-cs"/>
            </a:rPr>
            <a:t>　長期継続契約や類似業務の契約一本化、施設の指定管理者制度への移行を検討するなど、更なる行財政改革の推進を図りながら削減に努めなければならない。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53848</xdr:rowOff>
    </xdr:to>
    <xdr:cxnSp macro="">
      <xdr:nvCxnSpPr>
        <xdr:cNvPr id="125" name="直線コネクタ 124"/>
        <xdr:cNvCxnSpPr/>
      </xdr:nvCxnSpPr>
      <xdr:spPr>
        <a:xfrm>
          <a:off x="15671800" y="2445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143002</xdr:rowOff>
    </xdr:from>
    <xdr:to>
      <xdr:col>22</xdr:col>
      <xdr:colOff>565150</xdr:colOff>
      <xdr:row>14</xdr:row>
      <xdr:rowOff>44704</xdr:rowOff>
    </xdr:to>
    <xdr:cxnSp macro="">
      <xdr:nvCxnSpPr>
        <xdr:cNvPr id="128" name="直線コネクタ 127"/>
        <xdr:cNvCxnSpPr/>
      </xdr:nvCxnSpPr>
      <xdr:spPr>
        <a:xfrm>
          <a:off x="14782800" y="23718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143002</xdr:rowOff>
    </xdr:to>
    <xdr:cxnSp macro="">
      <xdr:nvCxnSpPr>
        <xdr:cNvPr id="131" name="直線コネクタ 130"/>
        <xdr:cNvCxnSpPr/>
      </xdr:nvCxnSpPr>
      <xdr:spPr>
        <a:xfrm>
          <a:off x="13893800" y="22987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69850</xdr:rowOff>
    </xdr:to>
    <xdr:cxnSp macro="">
      <xdr:nvCxnSpPr>
        <xdr:cNvPr id="134" name="直線コネクタ 133"/>
        <xdr:cNvCxnSpPr/>
      </xdr:nvCxnSpPr>
      <xdr:spPr>
        <a:xfrm>
          <a:off x="13004800" y="227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xdr:rowOff>
    </xdr:from>
    <xdr:to>
      <xdr:col>24</xdr:col>
      <xdr:colOff>82550</xdr:colOff>
      <xdr:row>14</xdr:row>
      <xdr:rowOff>104648</xdr:rowOff>
    </xdr:to>
    <xdr:sp macro="" textlink="">
      <xdr:nvSpPr>
        <xdr:cNvPr id="144" name="円/楕円 143"/>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19575</xdr:rowOff>
    </xdr:from>
    <xdr:ext cx="762000" cy="259045"/>
    <xdr:sp macro="" textlink="">
      <xdr:nvSpPr>
        <xdr:cNvPr id="145" name="物件費該当値テキスト"/>
        <xdr:cNvSpPr txBox="1"/>
      </xdr:nvSpPr>
      <xdr:spPr>
        <a:xfrm>
          <a:off x="16598900" y="22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92202</xdr:rowOff>
    </xdr:from>
    <xdr:to>
      <xdr:col>21</xdr:col>
      <xdr:colOff>412750</xdr:colOff>
      <xdr:row>14</xdr:row>
      <xdr:rowOff>22352</xdr:rowOff>
    </xdr:to>
    <xdr:sp macro="" textlink="">
      <xdr:nvSpPr>
        <xdr:cNvPr id="148" name="円/楕円 147"/>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32529</xdr:rowOff>
    </xdr:from>
    <xdr:ext cx="762000" cy="259045"/>
    <xdr:sp macro="" textlink="">
      <xdr:nvSpPr>
        <xdr:cNvPr id="149" name="テキスト ボックス 148"/>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2" name="円/楕円 151"/>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3" name="テキスト ボックス 152"/>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平成２６年度から０．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臨時福祉給付金の減額や介護給付費・訓練等給付費の減額、医療給付費の減額</a:t>
          </a:r>
          <a:r>
            <a:rPr kumimoji="1" lang="ja-JP" altLang="en-US" sz="1100" b="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あったもの</a:t>
          </a:r>
          <a:r>
            <a:rPr kumimoji="1" lang="ja-JP" altLang="ja-JP" sz="1100" b="0">
              <a:solidFill>
                <a:schemeClr val="dk1"/>
              </a:solidFill>
              <a:effectLst/>
              <a:latin typeface="+mn-lt"/>
              <a:ea typeface="+mn-ea"/>
              <a:cs typeface="+mn-cs"/>
            </a:rPr>
            <a:t>の</a:t>
          </a:r>
          <a:r>
            <a:rPr kumimoji="1" lang="ja-JP" altLang="en-US" sz="1100" b="0">
              <a:solidFill>
                <a:schemeClr val="dk1"/>
              </a:solidFill>
              <a:effectLst/>
              <a:latin typeface="+mn-lt"/>
              <a:ea typeface="+mn-ea"/>
              <a:cs typeface="+mn-cs"/>
            </a:rPr>
            <a:t>、民間への</a:t>
          </a:r>
          <a:r>
            <a:rPr kumimoji="1" lang="ja-JP" altLang="ja-JP" sz="1100">
              <a:solidFill>
                <a:schemeClr val="dk1"/>
              </a:solidFill>
              <a:effectLst/>
              <a:latin typeface="+mn-lt"/>
              <a:ea typeface="+mn-ea"/>
              <a:cs typeface="+mn-cs"/>
            </a:rPr>
            <a:t>保育委託料の増加が要因と考え</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類似団体と比すると</a:t>
          </a:r>
          <a:r>
            <a:rPr kumimoji="1" lang="ja-JP" altLang="en-US" sz="1100">
              <a:solidFill>
                <a:schemeClr val="dk1"/>
              </a:solidFill>
              <a:effectLst/>
              <a:latin typeface="+mn-lt"/>
              <a:ea typeface="+mn-ea"/>
              <a:cs typeface="+mn-cs"/>
            </a:rPr>
            <a:t>まだ低い</a:t>
          </a:r>
          <a:r>
            <a:rPr kumimoji="1" lang="ja-JP" altLang="ja-JP" sz="1100">
              <a:solidFill>
                <a:schemeClr val="dk1"/>
              </a:solidFill>
              <a:effectLst/>
              <a:latin typeface="+mn-lt"/>
              <a:ea typeface="+mn-ea"/>
              <a:cs typeface="+mn-cs"/>
            </a:rPr>
            <a:t>状況にある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全国的に扶助費の自然増が大きな課題となっている。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今後も扶助費は増加する</a:t>
          </a:r>
          <a:r>
            <a:rPr kumimoji="1" lang="ja-JP" altLang="en-US" sz="1100">
              <a:solidFill>
                <a:schemeClr val="dk1"/>
              </a:solidFill>
              <a:effectLst/>
              <a:latin typeface="+mn-lt"/>
              <a:ea typeface="+mn-ea"/>
              <a:cs typeface="+mn-cs"/>
            </a:rPr>
            <a:t>ことを見据え</a:t>
          </a:r>
          <a:r>
            <a:rPr kumimoji="1" lang="ja-JP" altLang="ja-JP" sz="1100">
              <a:solidFill>
                <a:schemeClr val="dk1"/>
              </a:solidFill>
              <a:effectLst/>
              <a:latin typeface="+mn-lt"/>
              <a:ea typeface="+mn-ea"/>
              <a:cs typeface="+mn-cs"/>
            </a:rPr>
            <a:t>、改善に</a:t>
          </a:r>
          <a:r>
            <a:rPr kumimoji="1" lang="ja-JP" altLang="en-US" sz="1100">
              <a:solidFill>
                <a:schemeClr val="dk1"/>
              </a:solidFill>
              <a:effectLst/>
              <a:latin typeface="+mn-lt"/>
              <a:ea typeface="+mn-ea"/>
              <a:cs typeface="+mn-cs"/>
            </a:rPr>
            <a:t>つながるよう</a:t>
          </a:r>
          <a:r>
            <a:rPr kumimoji="1" lang="ja-JP" altLang="ja-JP" sz="1100">
              <a:solidFill>
                <a:schemeClr val="dk1"/>
              </a:solidFill>
              <a:effectLst/>
              <a:latin typeface="+mn-lt"/>
              <a:ea typeface="+mn-ea"/>
              <a:cs typeface="+mn-cs"/>
            </a:rPr>
            <a:t>住民ニーズを的確に把握し、適正な執行に努める。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146050</xdr:rowOff>
    </xdr:to>
    <xdr:cxnSp macro="">
      <xdr:nvCxnSpPr>
        <xdr:cNvPr id="186" name="直線コネクタ 185"/>
        <xdr:cNvCxnSpPr/>
      </xdr:nvCxnSpPr>
      <xdr:spPr>
        <a:xfrm>
          <a:off x="3987800" y="9328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69850</xdr:rowOff>
    </xdr:to>
    <xdr:cxnSp macro="">
      <xdr:nvCxnSpPr>
        <xdr:cNvPr id="189" name="直線コネクタ 188"/>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192" name="直線コネクタ 191"/>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5" name="直線コネクタ 194"/>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5" name="円/楕円 204"/>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6"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平成２６年度より０．３ポイント改善しているが、類似団体中、最下位となっている。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特別会計への繰出金の割合が依然として高く、特に国保会計の基準外繰出金と下水道会計に対する繰出金は増加傾向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ある。特別会計</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の繰出基準の基本原則を堅持するとともに、受益者負担の適正化を図る</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、一般会計からの繰出金を抑制していく。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111760</xdr:rowOff>
    </xdr:from>
    <xdr:to>
      <xdr:col>24</xdr:col>
      <xdr:colOff>31750</xdr:colOff>
      <xdr:row>60</xdr:row>
      <xdr:rowOff>134620</xdr:rowOff>
    </xdr:to>
    <xdr:cxnSp macro="">
      <xdr:nvCxnSpPr>
        <xdr:cNvPr id="247" name="直線コネクタ 246"/>
        <xdr:cNvCxnSpPr/>
      </xdr:nvCxnSpPr>
      <xdr:spPr>
        <a:xfrm flipV="1">
          <a:off x="15671800" y="1039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20320</xdr:rowOff>
    </xdr:from>
    <xdr:to>
      <xdr:col>22</xdr:col>
      <xdr:colOff>565150</xdr:colOff>
      <xdr:row>60</xdr:row>
      <xdr:rowOff>134620</xdr:rowOff>
    </xdr:to>
    <xdr:cxnSp macro="">
      <xdr:nvCxnSpPr>
        <xdr:cNvPr id="250" name="直線コネクタ 249"/>
        <xdr:cNvCxnSpPr/>
      </xdr:nvCxnSpPr>
      <xdr:spPr>
        <a:xfrm>
          <a:off x="14782800" y="10307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20320</xdr:rowOff>
    </xdr:from>
    <xdr:to>
      <xdr:col>21</xdr:col>
      <xdr:colOff>361950</xdr:colOff>
      <xdr:row>60</xdr:row>
      <xdr:rowOff>142240</xdr:rowOff>
    </xdr:to>
    <xdr:cxnSp macro="">
      <xdr:nvCxnSpPr>
        <xdr:cNvPr id="253" name="直線コネクタ 252"/>
        <xdr:cNvCxnSpPr/>
      </xdr:nvCxnSpPr>
      <xdr:spPr>
        <a:xfrm flipV="1">
          <a:off x="13893800" y="10307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81280</xdr:rowOff>
    </xdr:from>
    <xdr:to>
      <xdr:col>20</xdr:col>
      <xdr:colOff>158750</xdr:colOff>
      <xdr:row>60</xdr:row>
      <xdr:rowOff>142240</xdr:rowOff>
    </xdr:to>
    <xdr:cxnSp macro="">
      <xdr:nvCxnSpPr>
        <xdr:cNvPr id="256" name="直線コネクタ 255"/>
        <xdr:cNvCxnSpPr/>
      </xdr:nvCxnSpPr>
      <xdr:spPr>
        <a:xfrm>
          <a:off x="13004800" y="1036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60960</xdr:rowOff>
    </xdr:from>
    <xdr:to>
      <xdr:col>24</xdr:col>
      <xdr:colOff>82550</xdr:colOff>
      <xdr:row>60</xdr:row>
      <xdr:rowOff>162560</xdr:rowOff>
    </xdr:to>
    <xdr:sp macro="" textlink="">
      <xdr:nvSpPr>
        <xdr:cNvPr id="266" name="円/楕円 265"/>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140987</xdr:rowOff>
    </xdr:from>
    <xdr:ext cx="762000" cy="259045"/>
    <xdr:sp macro="" textlink="">
      <xdr:nvSpPr>
        <xdr:cNvPr id="267" name="その他該当値テキスト"/>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83820</xdr:rowOff>
    </xdr:from>
    <xdr:to>
      <xdr:col>22</xdr:col>
      <xdr:colOff>615950</xdr:colOff>
      <xdr:row>61</xdr:row>
      <xdr:rowOff>13970</xdr:rowOff>
    </xdr:to>
    <xdr:sp macro="" textlink="">
      <xdr:nvSpPr>
        <xdr:cNvPr id="268" name="円/楕円 267"/>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170197</xdr:rowOff>
    </xdr:from>
    <xdr:ext cx="736600" cy="259045"/>
    <xdr:sp macro="" textlink="">
      <xdr:nvSpPr>
        <xdr:cNvPr id="269" name="テキスト ボックス 268"/>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0" name="円/楕円 269"/>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1" name="テキスト ボックス 270"/>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91440</xdr:rowOff>
    </xdr:from>
    <xdr:to>
      <xdr:col>20</xdr:col>
      <xdr:colOff>209550</xdr:colOff>
      <xdr:row>61</xdr:row>
      <xdr:rowOff>21590</xdr:rowOff>
    </xdr:to>
    <xdr:sp macro="" textlink="">
      <xdr:nvSpPr>
        <xdr:cNvPr id="272" name="円/楕円 271"/>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6367</xdr:rowOff>
    </xdr:from>
    <xdr:ext cx="762000" cy="259045"/>
    <xdr:sp macro="" textlink="">
      <xdr:nvSpPr>
        <xdr:cNvPr id="273" name="テキスト ボックス 272"/>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30480</xdr:rowOff>
    </xdr:from>
    <xdr:to>
      <xdr:col>19</xdr:col>
      <xdr:colOff>6350</xdr:colOff>
      <xdr:row>60</xdr:row>
      <xdr:rowOff>132080</xdr:rowOff>
    </xdr:to>
    <xdr:sp macro="" textlink="">
      <xdr:nvSpPr>
        <xdr:cNvPr id="274" name="円/楕円 273"/>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116857</xdr:rowOff>
    </xdr:from>
    <xdr:ext cx="762000" cy="259045"/>
    <xdr:sp macro="" textlink="">
      <xdr:nvSpPr>
        <xdr:cNvPr id="275" name="テキスト ボックス 274"/>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平成２６年度より０．１ポイント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しているが、同程度で推移している。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各種団体への補助金等については、平成２４年度１１月に策定した「各種補助金等見直し方針」により、対前年度費２％の削減に向けた取組みを実施しており、引き続き適正な執行に努める。また、余剰金が多い団体に対する補助金等の減額も検討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66040</xdr:rowOff>
    </xdr:to>
    <xdr:cxnSp macro="">
      <xdr:nvCxnSpPr>
        <xdr:cNvPr id="308" name="直線コネクタ 307"/>
        <xdr:cNvCxnSpPr/>
      </xdr:nvCxnSpPr>
      <xdr:spPr>
        <a:xfrm flipV="1">
          <a:off x="15671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66040</xdr:rowOff>
    </xdr:to>
    <xdr:cxnSp macro="">
      <xdr:nvCxnSpPr>
        <xdr:cNvPr id="311" name="直線コネクタ 310"/>
        <xdr:cNvCxnSpPr/>
      </xdr:nvCxnSpPr>
      <xdr:spPr>
        <a:xfrm>
          <a:off x="14782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73660</xdr:rowOff>
    </xdr:to>
    <xdr:cxnSp macro="">
      <xdr:nvCxnSpPr>
        <xdr:cNvPr id="314" name="直線コネクタ 313"/>
        <xdr:cNvCxnSpPr/>
      </xdr:nvCxnSpPr>
      <xdr:spPr>
        <a:xfrm flipV="1">
          <a:off x="13893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88900</xdr:rowOff>
    </xdr:to>
    <xdr:cxnSp macro="">
      <xdr:nvCxnSpPr>
        <xdr:cNvPr id="317" name="直線コネクタ 316"/>
        <xdr:cNvCxnSpPr/>
      </xdr:nvCxnSpPr>
      <xdr:spPr>
        <a:xfrm flipV="1">
          <a:off x="13004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7" name="円/楕円 326"/>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28"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xdr:rowOff>
    </xdr:from>
    <xdr:to>
      <xdr:col>22</xdr:col>
      <xdr:colOff>615950</xdr:colOff>
      <xdr:row>34</xdr:row>
      <xdr:rowOff>116840</xdr:rowOff>
    </xdr:to>
    <xdr:sp macro="" textlink="">
      <xdr:nvSpPr>
        <xdr:cNvPr id="329" name="円/楕円 328"/>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127017</xdr:rowOff>
    </xdr:from>
    <xdr:ext cx="736600" cy="259045"/>
    <xdr:sp macro="" textlink="">
      <xdr:nvSpPr>
        <xdr:cNvPr id="330" name="テキスト ボックス 329"/>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1" name="円/楕円 330"/>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2" name="テキスト ボックス 331"/>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33" name="円/楕円 332"/>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34" name="テキスト ボックス 333"/>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5" name="円/楕円 334"/>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6" name="テキスト ボックス 335"/>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平成２６年度より０．４ポイント改善している。合併前の旧町時代に借入を実施した大規模事業の償還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終了し、元金償還額が減少したことが要因として挙げられる。しかしながら、類似団体平均より高い上に、今後は</a:t>
          </a:r>
          <a:r>
            <a:rPr kumimoji="1" lang="ja-JP" altLang="en-US" sz="1100">
              <a:solidFill>
                <a:schemeClr val="dk1"/>
              </a:solidFill>
              <a:effectLst/>
              <a:latin typeface="+mn-lt"/>
              <a:ea typeface="+mn-ea"/>
              <a:cs typeface="+mn-cs"/>
            </a:rPr>
            <a:t>教育施設の</a:t>
          </a:r>
          <a:r>
            <a:rPr kumimoji="1" lang="ja-JP" altLang="ja-JP" sz="1100">
              <a:solidFill>
                <a:schemeClr val="dk1"/>
              </a:solidFill>
              <a:effectLst/>
              <a:latin typeface="+mn-lt"/>
              <a:ea typeface="+mn-ea"/>
              <a:cs typeface="+mn-cs"/>
            </a:rPr>
            <a:t>耐震化事業や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その他大規模事業の元金償還が開始すること、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新たな大規模事業</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控えていることから、償還額の増加が見込まれ、経常収支比率も増加する可能性が高い。</a:t>
          </a:r>
          <a:endParaRPr lang="ja-JP" altLang="ja-JP" sz="1400">
            <a:effectLst/>
          </a:endParaRPr>
        </a:p>
        <a:p>
          <a:r>
            <a:rPr kumimoji="1" lang="ja-JP" altLang="ja-JP" sz="1100">
              <a:solidFill>
                <a:schemeClr val="dk1"/>
              </a:solidFill>
              <a:effectLst/>
              <a:latin typeface="+mn-lt"/>
              <a:ea typeface="+mn-ea"/>
              <a:cs typeface="+mn-cs"/>
            </a:rPr>
            <a:t>　各種計画に基づきながら、将来的な財政状況を見据え、新たな投資的事業の抑制等、地方債に依存しない財政運営を図る必要がある。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146050</xdr:rowOff>
    </xdr:to>
    <xdr:cxnSp macro="">
      <xdr:nvCxnSpPr>
        <xdr:cNvPr id="369" name="直線コネクタ 368"/>
        <xdr:cNvCxnSpPr/>
      </xdr:nvCxnSpPr>
      <xdr:spPr>
        <a:xfrm flipV="1">
          <a:off x="3987800" y="1331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161289</xdr:rowOff>
    </xdr:to>
    <xdr:cxnSp macro="">
      <xdr:nvCxnSpPr>
        <xdr:cNvPr id="372" name="直線コネクタ 371"/>
        <xdr:cNvCxnSpPr/>
      </xdr:nvCxnSpPr>
      <xdr:spPr>
        <a:xfrm flipV="1">
          <a:off x="3098800" y="13347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104139</xdr:rowOff>
    </xdr:to>
    <xdr:cxnSp macro="">
      <xdr:nvCxnSpPr>
        <xdr:cNvPr id="375" name="直線コネクタ 374"/>
        <xdr:cNvCxnSpPr/>
      </xdr:nvCxnSpPr>
      <xdr:spPr>
        <a:xfrm flipV="1">
          <a:off x="2209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62230</xdr:rowOff>
    </xdr:to>
    <xdr:cxnSp macro="">
      <xdr:nvCxnSpPr>
        <xdr:cNvPr id="378" name="直線コネクタ 377"/>
        <xdr:cNvCxnSpPr/>
      </xdr:nvCxnSpPr>
      <xdr:spPr>
        <a:xfrm flipV="1">
          <a:off x="1320800" y="134772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8" name="円/楕円 387"/>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9"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0" name="円/楕円 389"/>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1" name="テキスト ボックス 39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2" name="円/楕円 391"/>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3" name="テキスト ボックス 392"/>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4" name="円/楕円 393"/>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5" name="テキスト ボックス 394"/>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6" name="円/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97" name="テキスト ボックス 39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平成２６年度より１．０ポイント改善している。老朽化した施設の維持管理費を抑制すべく除却事業を実施するなど、行財政改革に向けた取り組みを行っている成果であるが、一方で、新たな施設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八幡スポーツ公園、温泉施設等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の運営経費の増加うや全体的な人件費、物件費が増加傾向にあることから、高い水準を維持している。</a:t>
          </a:r>
          <a:endParaRPr lang="ja-JP" altLang="ja-JP" sz="1400">
            <a:effectLst/>
          </a:endParaRPr>
        </a:p>
        <a:p>
          <a:r>
            <a:rPr kumimoji="1" lang="ja-JP" altLang="ja-JP" sz="1100">
              <a:solidFill>
                <a:schemeClr val="dk1"/>
              </a:solidFill>
              <a:effectLst/>
              <a:latin typeface="+mn-lt"/>
              <a:ea typeface="+mn-ea"/>
              <a:cs typeface="+mn-cs"/>
            </a:rPr>
            <a:t>　改善に向けた取り組みとして、物件費や扶助費、その他（繰出金）の増加に対応できるよう、税収を主な財源とする普通会計の負担額を減らし、財政の健全化に努めていく。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60706</xdr:rowOff>
    </xdr:to>
    <xdr:cxnSp macro="">
      <xdr:nvCxnSpPr>
        <xdr:cNvPr id="428" name="直線コネクタ 427"/>
        <xdr:cNvCxnSpPr/>
      </xdr:nvCxnSpPr>
      <xdr:spPr>
        <a:xfrm flipV="1">
          <a:off x="15671800" y="132166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60706</xdr:rowOff>
    </xdr:to>
    <xdr:cxnSp macro="">
      <xdr:nvCxnSpPr>
        <xdr:cNvPr id="431" name="直線コネクタ 430"/>
        <xdr:cNvCxnSpPr/>
      </xdr:nvCxnSpPr>
      <xdr:spPr>
        <a:xfrm>
          <a:off x="14782800" y="131251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76</xdr:row>
      <xdr:rowOff>140715</xdr:rowOff>
    </xdr:to>
    <xdr:cxnSp macro="">
      <xdr:nvCxnSpPr>
        <xdr:cNvPr id="434" name="直線コネクタ 433"/>
        <xdr:cNvCxnSpPr/>
      </xdr:nvCxnSpPr>
      <xdr:spPr>
        <a:xfrm flipV="1">
          <a:off x="13893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76</xdr:row>
      <xdr:rowOff>140715</xdr:rowOff>
    </xdr:to>
    <xdr:cxnSp macro="">
      <xdr:nvCxnSpPr>
        <xdr:cNvPr id="437" name="直線コネクタ 436"/>
        <xdr:cNvCxnSpPr/>
      </xdr:nvCxnSpPr>
      <xdr:spPr>
        <a:xfrm>
          <a:off x="13004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47" name="円/楕円 446"/>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107714</xdr:rowOff>
    </xdr:from>
    <xdr:ext cx="762000" cy="259045"/>
    <xdr:sp macro="" textlink="">
      <xdr:nvSpPr>
        <xdr:cNvPr id="448"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49" name="円/楕円 448"/>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50" name="テキスト ボックス 449"/>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51" name="円/楕円 450"/>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52" name="テキスト ボックス 45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3" name="円/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4" name="テキスト ボックス 453"/>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5" name="円/楕円 454"/>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6" name="テキスト ボックス 455"/>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山形県庄内町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135515</xdr:rowOff>
    </xdr:from>
    <xdr:to>
      <xdr:col>4</xdr:col>
      <xdr:colOff>1117600</xdr:colOff>
      <xdr:row>12</xdr:row>
      <xdr:rowOff>147345</xdr:rowOff>
    </xdr:to>
    <xdr:cxnSp macro="">
      <xdr:nvCxnSpPr>
        <xdr:cNvPr id="50" name="直線コネクタ 49"/>
        <xdr:cNvCxnSpPr/>
      </xdr:nvCxnSpPr>
      <xdr:spPr bwMode="auto">
        <a:xfrm>
          <a:off x="5003800" y="2240540"/>
          <a:ext cx="6477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135515</xdr:rowOff>
    </xdr:from>
    <xdr:to>
      <xdr:col>4</xdr:col>
      <xdr:colOff>469900</xdr:colOff>
      <xdr:row>13</xdr:row>
      <xdr:rowOff>33845</xdr:rowOff>
    </xdr:to>
    <xdr:cxnSp macro="">
      <xdr:nvCxnSpPr>
        <xdr:cNvPr id="53" name="直線コネクタ 52"/>
        <xdr:cNvCxnSpPr/>
      </xdr:nvCxnSpPr>
      <xdr:spPr bwMode="auto">
        <a:xfrm flipV="1">
          <a:off x="4305300" y="2240540"/>
          <a:ext cx="698500" cy="6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16910</xdr:rowOff>
    </xdr:from>
    <xdr:to>
      <xdr:col>3</xdr:col>
      <xdr:colOff>904875</xdr:colOff>
      <xdr:row>13</xdr:row>
      <xdr:rowOff>33845</xdr:rowOff>
    </xdr:to>
    <xdr:cxnSp macro="">
      <xdr:nvCxnSpPr>
        <xdr:cNvPr id="56" name="直線コネクタ 55"/>
        <xdr:cNvCxnSpPr/>
      </xdr:nvCxnSpPr>
      <xdr:spPr bwMode="auto">
        <a:xfrm>
          <a:off x="3606800" y="2293385"/>
          <a:ext cx="698500" cy="1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6356</xdr:rowOff>
    </xdr:from>
    <xdr:to>
      <xdr:col>3</xdr:col>
      <xdr:colOff>206375</xdr:colOff>
      <xdr:row>13</xdr:row>
      <xdr:rowOff>16910</xdr:rowOff>
    </xdr:to>
    <xdr:cxnSp macro="">
      <xdr:nvCxnSpPr>
        <xdr:cNvPr id="59" name="直線コネクタ 58"/>
        <xdr:cNvCxnSpPr/>
      </xdr:nvCxnSpPr>
      <xdr:spPr bwMode="auto">
        <a:xfrm>
          <a:off x="2908300" y="2282831"/>
          <a:ext cx="698500" cy="1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96545</xdr:rowOff>
    </xdr:from>
    <xdr:to>
      <xdr:col>5</xdr:col>
      <xdr:colOff>34925</xdr:colOff>
      <xdr:row>13</xdr:row>
      <xdr:rowOff>26695</xdr:rowOff>
    </xdr:to>
    <xdr:sp macro="" textlink="">
      <xdr:nvSpPr>
        <xdr:cNvPr id="69" name="円/楕円 68"/>
        <xdr:cNvSpPr/>
      </xdr:nvSpPr>
      <xdr:spPr bwMode="auto">
        <a:xfrm>
          <a:off x="5600700" y="220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113072</xdr:rowOff>
    </xdr:from>
    <xdr:ext cx="762000" cy="259045"/>
    <xdr:sp macro="" textlink="">
      <xdr:nvSpPr>
        <xdr:cNvPr id="70" name="人口1人当たり決算額の推移該当値テキスト130"/>
        <xdr:cNvSpPr txBox="1"/>
      </xdr:nvSpPr>
      <xdr:spPr>
        <a:xfrm>
          <a:off x="5740400" y="204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108,432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84715</xdr:rowOff>
    </xdr:from>
    <xdr:to>
      <xdr:col>4</xdr:col>
      <xdr:colOff>520700</xdr:colOff>
      <xdr:row>13</xdr:row>
      <xdr:rowOff>14865</xdr:rowOff>
    </xdr:to>
    <xdr:sp macro="" textlink="">
      <xdr:nvSpPr>
        <xdr:cNvPr id="71" name="円/楕円 70"/>
        <xdr:cNvSpPr/>
      </xdr:nvSpPr>
      <xdr:spPr bwMode="auto">
        <a:xfrm>
          <a:off x="4953000" y="218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25042</xdr:rowOff>
    </xdr:from>
    <xdr:ext cx="736600" cy="259045"/>
    <xdr:sp macro="" textlink="">
      <xdr:nvSpPr>
        <xdr:cNvPr id="72" name="テキスト ボックス 71"/>
        <xdr:cNvSpPr txBox="1"/>
      </xdr:nvSpPr>
      <xdr:spPr>
        <a:xfrm>
          <a:off x="4622800" y="19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154495</xdr:rowOff>
    </xdr:from>
    <xdr:to>
      <xdr:col>3</xdr:col>
      <xdr:colOff>955675</xdr:colOff>
      <xdr:row>13</xdr:row>
      <xdr:rowOff>84645</xdr:rowOff>
    </xdr:to>
    <xdr:sp macro="" textlink="">
      <xdr:nvSpPr>
        <xdr:cNvPr id="73" name="円/楕円 72"/>
        <xdr:cNvSpPr/>
      </xdr:nvSpPr>
      <xdr:spPr bwMode="auto">
        <a:xfrm>
          <a:off x="4254500" y="225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94822</xdr:rowOff>
    </xdr:from>
    <xdr:ext cx="762000" cy="259045"/>
    <xdr:sp macro="" textlink="">
      <xdr:nvSpPr>
        <xdr:cNvPr id="74" name="テキスト ボックス 73"/>
        <xdr:cNvSpPr txBox="1"/>
      </xdr:nvSpPr>
      <xdr:spPr>
        <a:xfrm>
          <a:off x="3924300" y="202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105,390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137560</xdr:rowOff>
    </xdr:from>
    <xdr:to>
      <xdr:col>3</xdr:col>
      <xdr:colOff>257175</xdr:colOff>
      <xdr:row>13</xdr:row>
      <xdr:rowOff>67710</xdr:rowOff>
    </xdr:to>
    <xdr:sp macro="" textlink="">
      <xdr:nvSpPr>
        <xdr:cNvPr id="75" name="円/楕円 74"/>
        <xdr:cNvSpPr/>
      </xdr:nvSpPr>
      <xdr:spPr bwMode="auto">
        <a:xfrm>
          <a:off x="3556000" y="224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77887</xdr:rowOff>
    </xdr:from>
    <xdr:ext cx="762000" cy="259045"/>
    <xdr:sp macro="" textlink="">
      <xdr:nvSpPr>
        <xdr:cNvPr id="76" name="テキスト ボックス 75"/>
        <xdr:cNvSpPr txBox="1"/>
      </xdr:nvSpPr>
      <xdr:spPr>
        <a:xfrm>
          <a:off x="3225800" y="20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106,279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127006</xdr:rowOff>
    </xdr:from>
    <xdr:to>
      <xdr:col>2</xdr:col>
      <xdr:colOff>692150</xdr:colOff>
      <xdr:row>13</xdr:row>
      <xdr:rowOff>57156</xdr:rowOff>
    </xdr:to>
    <xdr:sp macro="" textlink="">
      <xdr:nvSpPr>
        <xdr:cNvPr id="77" name="円/楕円 76"/>
        <xdr:cNvSpPr/>
      </xdr:nvSpPr>
      <xdr:spPr bwMode="auto">
        <a:xfrm>
          <a:off x="2857500" y="223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67333</xdr:rowOff>
    </xdr:from>
    <xdr:ext cx="762000" cy="259045"/>
    <xdr:sp macro="" textlink="">
      <xdr:nvSpPr>
        <xdr:cNvPr id="78" name="テキスト ボックス 77"/>
        <xdr:cNvSpPr txBox="1"/>
      </xdr:nvSpPr>
      <xdr:spPr>
        <a:xfrm>
          <a:off x="2527300" y="20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88214</xdr:rowOff>
    </xdr:from>
    <xdr:to>
      <xdr:col>4</xdr:col>
      <xdr:colOff>1117600</xdr:colOff>
      <xdr:row>35</xdr:row>
      <xdr:rowOff>98596</xdr:rowOff>
    </xdr:to>
    <xdr:cxnSp macro="">
      <xdr:nvCxnSpPr>
        <xdr:cNvPr id="111" name="直線コネクタ 110"/>
        <xdr:cNvCxnSpPr/>
      </xdr:nvCxnSpPr>
      <xdr:spPr bwMode="auto">
        <a:xfrm>
          <a:off x="5003800" y="6698564"/>
          <a:ext cx="647700" cy="1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59182</xdr:rowOff>
    </xdr:from>
    <xdr:to>
      <xdr:col>4</xdr:col>
      <xdr:colOff>469900</xdr:colOff>
      <xdr:row>35</xdr:row>
      <xdr:rowOff>88214</xdr:rowOff>
    </xdr:to>
    <xdr:cxnSp macro="">
      <xdr:nvCxnSpPr>
        <xdr:cNvPr id="114" name="直線コネクタ 113"/>
        <xdr:cNvCxnSpPr/>
      </xdr:nvCxnSpPr>
      <xdr:spPr bwMode="auto">
        <a:xfrm>
          <a:off x="4305300" y="6669532"/>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309252</xdr:rowOff>
    </xdr:from>
    <xdr:to>
      <xdr:col>3</xdr:col>
      <xdr:colOff>904875</xdr:colOff>
      <xdr:row>35</xdr:row>
      <xdr:rowOff>59182</xdr:rowOff>
    </xdr:to>
    <xdr:cxnSp macro="">
      <xdr:nvCxnSpPr>
        <xdr:cNvPr id="117" name="直線コネクタ 116"/>
        <xdr:cNvCxnSpPr/>
      </xdr:nvCxnSpPr>
      <xdr:spPr bwMode="auto">
        <a:xfrm>
          <a:off x="3606800" y="6576702"/>
          <a:ext cx="698500" cy="9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200800</xdr:rowOff>
    </xdr:from>
    <xdr:to>
      <xdr:col>3</xdr:col>
      <xdr:colOff>206375</xdr:colOff>
      <xdr:row>34</xdr:row>
      <xdr:rowOff>309252</xdr:rowOff>
    </xdr:to>
    <xdr:cxnSp macro="">
      <xdr:nvCxnSpPr>
        <xdr:cNvPr id="120" name="直線コネクタ 119"/>
        <xdr:cNvCxnSpPr/>
      </xdr:nvCxnSpPr>
      <xdr:spPr bwMode="auto">
        <a:xfrm>
          <a:off x="2908300" y="6468250"/>
          <a:ext cx="698500" cy="10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47796</xdr:rowOff>
    </xdr:from>
    <xdr:to>
      <xdr:col>5</xdr:col>
      <xdr:colOff>34925</xdr:colOff>
      <xdr:row>35</xdr:row>
      <xdr:rowOff>149396</xdr:rowOff>
    </xdr:to>
    <xdr:sp macro="" textlink="">
      <xdr:nvSpPr>
        <xdr:cNvPr id="130" name="円/楕円 129"/>
        <xdr:cNvSpPr/>
      </xdr:nvSpPr>
      <xdr:spPr bwMode="auto">
        <a:xfrm>
          <a:off x="5600700" y="665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235773</xdr:rowOff>
    </xdr:from>
    <xdr:ext cx="762000" cy="259045"/>
    <xdr:sp macro="" textlink="">
      <xdr:nvSpPr>
        <xdr:cNvPr id="131" name="人口1人当たり決算額の推移該当値テキスト445"/>
        <xdr:cNvSpPr txBox="1"/>
      </xdr:nvSpPr>
      <xdr:spPr>
        <a:xfrm>
          <a:off x="5740400" y="650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37414</xdr:rowOff>
    </xdr:from>
    <xdr:to>
      <xdr:col>4</xdr:col>
      <xdr:colOff>520700</xdr:colOff>
      <xdr:row>35</xdr:row>
      <xdr:rowOff>139014</xdr:rowOff>
    </xdr:to>
    <xdr:sp macro="" textlink="">
      <xdr:nvSpPr>
        <xdr:cNvPr id="132" name="円/楕円 131"/>
        <xdr:cNvSpPr/>
      </xdr:nvSpPr>
      <xdr:spPr bwMode="auto">
        <a:xfrm>
          <a:off x="4953000" y="664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149191</xdr:rowOff>
    </xdr:from>
    <xdr:ext cx="736600" cy="259045"/>
    <xdr:sp macro="" textlink="">
      <xdr:nvSpPr>
        <xdr:cNvPr id="133" name="テキスト ボックス 132"/>
        <xdr:cNvSpPr txBox="1"/>
      </xdr:nvSpPr>
      <xdr:spPr>
        <a:xfrm>
          <a:off x="4622800" y="641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8382</xdr:rowOff>
    </xdr:from>
    <xdr:to>
      <xdr:col>3</xdr:col>
      <xdr:colOff>955675</xdr:colOff>
      <xdr:row>35</xdr:row>
      <xdr:rowOff>109982</xdr:rowOff>
    </xdr:to>
    <xdr:sp macro="" textlink="">
      <xdr:nvSpPr>
        <xdr:cNvPr id="134" name="円/楕円 133"/>
        <xdr:cNvSpPr/>
      </xdr:nvSpPr>
      <xdr:spPr bwMode="auto">
        <a:xfrm>
          <a:off x="42545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120159</xdr:rowOff>
    </xdr:from>
    <xdr:ext cx="762000" cy="259045"/>
    <xdr:sp macro="" textlink="">
      <xdr:nvSpPr>
        <xdr:cNvPr id="135" name="テキスト ボックス 134"/>
        <xdr:cNvSpPr txBox="1"/>
      </xdr:nvSpPr>
      <xdr:spPr>
        <a:xfrm>
          <a:off x="39243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258452</xdr:rowOff>
    </xdr:from>
    <xdr:to>
      <xdr:col>3</xdr:col>
      <xdr:colOff>257175</xdr:colOff>
      <xdr:row>35</xdr:row>
      <xdr:rowOff>17152</xdr:rowOff>
    </xdr:to>
    <xdr:sp macro="" textlink="">
      <xdr:nvSpPr>
        <xdr:cNvPr id="136" name="円/楕円 135"/>
        <xdr:cNvSpPr/>
      </xdr:nvSpPr>
      <xdr:spPr bwMode="auto">
        <a:xfrm>
          <a:off x="3556000" y="65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27328</xdr:rowOff>
    </xdr:from>
    <xdr:ext cx="762000" cy="259045"/>
    <xdr:sp macro="" textlink="">
      <xdr:nvSpPr>
        <xdr:cNvPr id="137" name="テキスト ボックス 136"/>
        <xdr:cNvSpPr txBox="1"/>
      </xdr:nvSpPr>
      <xdr:spPr>
        <a:xfrm>
          <a:off x="3225800" y="629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150000</xdr:rowOff>
    </xdr:from>
    <xdr:to>
      <xdr:col>2</xdr:col>
      <xdr:colOff>692150</xdr:colOff>
      <xdr:row>34</xdr:row>
      <xdr:rowOff>251600</xdr:rowOff>
    </xdr:to>
    <xdr:sp macro="" textlink="">
      <xdr:nvSpPr>
        <xdr:cNvPr id="138" name="円/楕円 137"/>
        <xdr:cNvSpPr/>
      </xdr:nvSpPr>
      <xdr:spPr bwMode="auto">
        <a:xfrm>
          <a:off x="2857500" y="641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261777</xdr:rowOff>
    </xdr:from>
    <xdr:ext cx="762000" cy="259045"/>
    <xdr:sp macro="" textlink="">
      <xdr:nvSpPr>
        <xdr:cNvPr id="139" name="テキスト ボックス 138"/>
        <xdr:cNvSpPr txBox="1"/>
      </xdr:nvSpPr>
      <xdr:spPr>
        <a:xfrm>
          <a:off x="2527300" y="61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111948</xdr:rowOff>
    </xdr:from>
    <xdr:to>
      <xdr:col>6</xdr:col>
      <xdr:colOff>511175</xdr:colOff>
      <xdr:row>31</xdr:row>
      <xdr:rowOff>135494</xdr:rowOff>
    </xdr:to>
    <xdr:cxnSp macro="">
      <xdr:nvCxnSpPr>
        <xdr:cNvPr id="59" name="直線コネクタ 58"/>
        <xdr:cNvCxnSpPr/>
      </xdr:nvCxnSpPr>
      <xdr:spPr>
        <a:xfrm>
          <a:off x="3797300" y="542689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111948</xdr:rowOff>
    </xdr:from>
    <xdr:to>
      <xdr:col>5</xdr:col>
      <xdr:colOff>358775</xdr:colOff>
      <xdr:row>32</xdr:row>
      <xdr:rowOff>437</xdr:rowOff>
    </xdr:to>
    <xdr:cxnSp macro="">
      <xdr:nvCxnSpPr>
        <xdr:cNvPr id="62" name="直線コネクタ 61"/>
        <xdr:cNvCxnSpPr/>
      </xdr:nvCxnSpPr>
      <xdr:spPr>
        <a:xfrm flipV="1">
          <a:off x="2908300" y="5426898"/>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437</xdr:rowOff>
    </xdr:from>
    <xdr:to>
      <xdr:col>4</xdr:col>
      <xdr:colOff>155575</xdr:colOff>
      <xdr:row>32</xdr:row>
      <xdr:rowOff>8987</xdr:rowOff>
    </xdr:to>
    <xdr:cxnSp macro="">
      <xdr:nvCxnSpPr>
        <xdr:cNvPr id="65" name="直線コネクタ 64"/>
        <xdr:cNvCxnSpPr/>
      </xdr:nvCxnSpPr>
      <xdr:spPr>
        <a:xfrm flipV="1">
          <a:off x="2019300" y="548683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167201</xdr:rowOff>
    </xdr:from>
    <xdr:to>
      <xdr:col>2</xdr:col>
      <xdr:colOff>638175</xdr:colOff>
      <xdr:row>32</xdr:row>
      <xdr:rowOff>8987</xdr:rowOff>
    </xdr:to>
    <xdr:cxnSp macro="">
      <xdr:nvCxnSpPr>
        <xdr:cNvPr id="68" name="直線コネクタ 67"/>
        <xdr:cNvCxnSpPr/>
      </xdr:nvCxnSpPr>
      <xdr:spPr>
        <a:xfrm>
          <a:off x="1130300" y="548215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84694</xdr:rowOff>
    </xdr:from>
    <xdr:to>
      <xdr:col>6</xdr:col>
      <xdr:colOff>561975</xdr:colOff>
      <xdr:row>32</xdr:row>
      <xdr:rowOff>14844</xdr:rowOff>
    </xdr:to>
    <xdr:sp macro="" textlink="">
      <xdr:nvSpPr>
        <xdr:cNvPr id="78" name="円/楕円 77"/>
        <xdr:cNvSpPr/>
      </xdr:nvSpPr>
      <xdr:spPr>
        <a:xfrm>
          <a:off x="4584700" y="53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171071</xdr:rowOff>
    </xdr:from>
    <xdr:ext cx="534377" cy="259045"/>
    <xdr:sp macro="" textlink="">
      <xdr:nvSpPr>
        <xdr:cNvPr id="79" name="人件費該当値テキスト"/>
        <xdr:cNvSpPr txBox="1"/>
      </xdr:nvSpPr>
      <xdr:spPr>
        <a:xfrm>
          <a:off x="4686300" y="53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61148</xdr:rowOff>
    </xdr:from>
    <xdr:to>
      <xdr:col>5</xdr:col>
      <xdr:colOff>409575</xdr:colOff>
      <xdr:row>31</xdr:row>
      <xdr:rowOff>162748</xdr:rowOff>
    </xdr:to>
    <xdr:sp macro="" textlink="">
      <xdr:nvSpPr>
        <xdr:cNvPr id="80" name="円/楕円 79"/>
        <xdr:cNvSpPr/>
      </xdr:nvSpPr>
      <xdr:spPr>
        <a:xfrm>
          <a:off x="3746500" y="53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7825</xdr:rowOff>
    </xdr:from>
    <xdr:ext cx="534377" cy="259045"/>
    <xdr:sp macro="" textlink="">
      <xdr:nvSpPr>
        <xdr:cNvPr id="81" name="テキスト ボックス 80"/>
        <xdr:cNvSpPr txBox="1"/>
      </xdr:nvSpPr>
      <xdr:spPr>
        <a:xfrm>
          <a:off x="3530111" y="51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121087</xdr:rowOff>
    </xdr:from>
    <xdr:to>
      <xdr:col>4</xdr:col>
      <xdr:colOff>206375</xdr:colOff>
      <xdr:row>32</xdr:row>
      <xdr:rowOff>51237</xdr:rowOff>
    </xdr:to>
    <xdr:sp macro="" textlink="">
      <xdr:nvSpPr>
        <xdr:cNvPr id="82" name="円/楕円 81"/>
        <xdr:cNvSpPr/>
      </xdr:nvSpPr>
      <xdr:spPr>
        <a:xfrm>
          <a:off x="2857500" y="5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67764</xdr:rowOff>
    </xdr:from>
    <xdr:ext cx="534377" cy="259045"/>
    <xdr:sp macro="" textlink="">
      <xdr:nvSpPr>
        <xdr:cNvPr id="83" name="テキスト ボックス 82"/>
        <xdr:cNvSpPr txBox="1"/>
      </xdr:nvSpPr>
      <xdr:spPr>
        <a:xfrm>
          <a:off x="2641111" y="52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129637</xdr:rowOff>
    </xdr:from>
    <xdr:to>
      <xdr:col>3</xdr:col>
      <xdr:colOff>3175</xdr:colOff>
      <xdr:row>32</xdr:row>
      <xdr:rowOff>59787</xdr:rowOff>
    </xdr:to>
    <xdr:sp macro="" textlink="">
      <xdr:nvSpPr>
        <xdr:cNvPr id="84" name="円/楕円 83"/>
        <xdr:cNvSpPr/>
      </xdr:nvSpPr>
      <xdr:spPr>
        <a:xfrm>
          <a:off x="1968500" y="54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76314</xdr:rowOff>
    </xdr:from>
    <xdr:ext cx="534377" cy="259045"/>
    <xdr:sp macro="" textlink="">
      <xdr:nvSpPr>
        <xdr:cNvPr id="85" name="テキスト ボックス 84"/>
        <xdr:cNvSpPr txBox="1"/>
      </xdr:nvSpPr>
      <xdr:spPr>
        <a:xfrm>
          <a:off x="1752111" y="52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116401</xdr:rowOff>
    </xdr:from>
    <xdr:to>
      <xdr:col>1</xdr:col>
      <xdr:colOff>485775</xdr:colOff>
      <xdr:row>32</xdr:row>
      <xdr:rowOff>46551</xdr:rowOff>
    </xdr:to>
    <xdr:sp macro="" textlink="">
      <xdr:nvSpPr>
        <xdr:cNvPr id="86" name="円/楕円 85"/>
        <xdr:cNvSpPr/>
      </xdr:nvSpPr>
      <xdr:spPr>
        <a:xfrm>
          <a:off x="1079500" y="54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63078</xdr:rowOff>
    </xdr:from>
    <xdr:ext cx="534377" cy="259045"/>
    <xdr:sp macro="" textlink="">
      <xdr:nvSpPr>
        <xdr:cNvPr id="87" name="テキスト ボックス 86"/>
        <xdr:cNvSpPr txBox="1"/>
      </xdr:nvSpPr>
      <xdr:spPr>
        <a:xfrm>
          <a:off x="863111" y="52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58267</xdr:rowOff>
    </xdr:from>
    <xdr:to>
      <xdr:col>6</xdr:col>
      <xdr:colOff>511175</xdr:colOff>
      <xdr:row>58</xdr:row>
      <xdr:rowOff>81814</xdr:rowOff>
    </xdr:to>
    <xdr:cxnSp macro="">
      <xdr:nvCxnSpPr>
        <xdr:cNvPr id="116" name="直線コネクタ 115"/>
        <xdr:cNvCxnSpPr/>
      </xdr:nvCxnSpPr>
      <xdr:spPr>
        <a:xfrm flipV="1">
          <a:off x="3797300" y="10002367"/>
          <a:ext cx="838200" cy="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81814</xdr:rowOff>
    </xdr:from>
    <xdr:to>
      <xdr:col>5</xdr:col>
      <xdr:colOff>358775</xdr:colOff>
      <xdr:row>58</xdr:row>
      <xdr:rowOff>96363</xdr:rowOff>
    </xdr:to>
    <xdr:cxnSp macro="">
      <xdr:nvCxnSpPr>
        <xdr:cNvPr id="119" name="直線コネクタ 118"/>
        <xdr:cNvCxnSpPr/>
      </xdr:nvCxnSpPr>
      <xdr:spPr>
        <a:xfrm flipV="1">
          <a:off x="2908300" y="10025914"/>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96363</xdr:rowOff>
    </xdr:from>
    <xdr:to>
      <xdr:col>4</xdr:col>
      <xdr:colOff>155575</xdr:colOff>
      <xdr:row>58</xdr:row>
      <xdr:rowOff>101876</xdr:rowOff>
    </xdr:to>
    <xdr:cxnSp macro="">
      <xdr:nvCxnSpPr>
        <xdr:cNvPr id="122" name="直線コネクタ 121"/>
        <xdr:cNvCxnSpPr/>
      </xdr:nvCxnSpPr>
      <xdr:spPr>
        <a:xfrm flipV="1">
          <a:off x="2019300" y="10040463"/>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99110</xdr:rowOff>
    </xdr:from>
    <xdr:to>
      <xdr:col>2</xdr:col>
      <xdr:colOff>638175</xdr:colOff>
      <xdr:row>58</xdr:row>
      <xdr:rowOff>101876</xdr:rowOff>
    </xdr:to>
    <xdr:cxnSp macro="">
      <xdr:nvCxnSpPr>
        <xdr:cNvPr id="125" name="直線コネクタ 124"/>
        <xdr:cNvCxnSpPr/>
      </xdr:nvCxnSpPr>
      <xdr:spPr>
        <a:xfrm>
          <a:off x="1130300" y="1004321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7467</xdr:rowOff>
    </xdr:from>
    <xdr:to>
      <xdr:col>6</xdr:col>
      <xdr:colOff>561975</xdr:colOff>
      <xdr:row>58</xdr:row>
      <xdr:rowOff>109067</xdr:rowOff>
    </xdr:to>
    <xdr:sp macro="" textlink="">
      <xdr:nvSpPr>
        <xdr:cNvPr id="135" name="円/楕円 134"/>
        <xdr:cNvSpPr/>
      </xdr:nvSpPr>
      <xdr:spPr>
        <a:xfrm>
          <a:off x="4584700" y="99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138294</xdr:rowOff>
    </xdr:from>
    <xdr:ext cx="534377" cy="259045"/>
    <xdr:sp macro="" textlink="">
      <xdr:nvSpPr>
        <xdr:cNvPr id="136" name="物件費該当値テキスト"/>
        <xdr:cNvSpPr txBox="1"/>
      </xdr:nvSpPr>
      <xdr:spPr>
        <a:xfrm>
          <a:off x="4686300" y="97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31014</xdr:rowOff>
    </xdr:from>
    <xdr:to>
      <xdr:col>5</xdr:col>
      <xdr:colOff>409575</xdr:colOff>
      <xdr:row>58</xdr:row>
      <xdr:rowOff>132614</xdr:rowOff>
    </xdr:to>
    <xdr:sp macro="" textlink="">
      <xdr:nvSpPr>
        <xdr:cNvPr id="137" name="円/楕円 136"/>
        <xdr:cNvSpPr/>
      </xdr:nvSpPr>
      <xdr:spPr>
        <a:xfrm>
          <a:off x="3746500" y="99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149141</xdr:rowOff>
    </xdr:from>
    <xdr:ext cx="534377" cy="259045"/>
    <xdr:sp macro="" textlink="">
      <xdr:nvSpPr>
        <xdr:cNvPr id="138" name="テキスト ボックス 137"/>
        <xdr:cNvSpPr txBox="1"/>
      </xdr:nvSpPr>
      <xdr:spPr>
        <a:xfrm>
          <a:off x="3530111" y="97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45563</xdr:rowOff>
    </xdr:from>
    <xdr:to>
      <xdr:col>4</xdr:col>
      <xdr:colOff>206375</xdr:colOff>
      <xdr:row>58</xdr:row>
      <xdr:rowOff>147163</xdr:rowOff>
    </xdr:to>
    <xdr:sp macro="" textlink="">
      <xdr:nvSpPr>
        <xdr:cNvPr id="139" name="円/楕円 138"/>
        <xdr:cNvSpPr/>
      </xdr:nvSpPr>
      <xdr:spPr>
        <a:xfrm>
          <a:off x="2857500" y="99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163690</xdr:rowOff>
    </xdr:from>
    <xdr:ext cx="534377" cy="259045"/>
    <xdr:sp macro="" textlink="">
      <xdr:nvSpPr>
        <xdr:cNvPr id="140" name="テキスト ボックス 139"/>
        <xdr:cNvSpPr txBox="1"/>
      </xdr:nvSpPr>
      <xdr:spPr>
        <a:xfrm>
          <a:off x="2641111" y="97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51076</xdr:rowOff>
    </xdr:from>
    <xdr:to>
      <xdr:col>3</xdr:col>
      <xdr:colOff>3175</xdr:colOff>
      <xdr:row>58</xdr:row>
      <xdr:rowOff>152676</xdr:rowOff>
    </xdr:to>
    <xdr:sp macro="" textlink="">
      <xdr:nvSpPr>
        <xdr:cNvPr id="141" name="円/楕円 140"/>
        <xdr:cNvSpPr/>
      </xdr:nvSpPr>
      <xdr:spPr>
        <a:xfrm>
          <a:off x="1968500" y="99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169203</xdr:rowOff>
    </xdr:from>
    <xdr:ext cx="534377" cy="259045"/>
    <xdr:sp macro="" textlink="">
      <xdr:nvSpPr>
        <xdr:cNvPr id="142" name="テキスト ボックス 141"/>
        <xdr:cNvSpPr txBox="1"/>
      </xdr:nvSpPr>
      <xdr:spPr>
        <a:xfrm>
          <a:off x="1752111" y="97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48310</xdr:rowOff>
    </xdr:from>
    <xdr:to>
      <xdr:col>1</xdr:col>
      <xdr:colOff>485775</xdr:colOff>
      <xdr:row>58</xdr:row>
      <xdr:rowOff>149910</xdr:rowOff>
    </xdr:to>
    <xdr:sp macro="" textlink="">
      <xdr:nvSpPr>
        <xdr:cNvPr id="143" name="円/楕円 142"/>
        <xdr:cNvSpPr/>
      </xdr:nvSpPr>
      <xdr:spPr>
        <a:xfrm>
          <a:off x="1079500" y="99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166437</xdr:rowOff>
    </xdr:from>
    <xdr:ext cx="534377" cy="259045"/>
    <xdr:sp macro="" textlink="">
      <xdr:nvSpPr>
        <xdr:cNvPr id="144" name="テキスト ボックス 143"/>
        <xdr:cNvSpPr txBox="1"/>
      </xdr:nvSpPr>
      <xdr:spPr>
        <a:xfrm>
          <a:off x="863111" y="97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123089</xdr:rowOff>
    </xdr:from>
    <xdr:to>
      <xdr:col>6</xdr:col>
      <xdr:colOff>510540</xdr:colOff>
      <xdr:row>79</xdr:row>
      <xdr:rowOff>3759</xdr:rowOff>
    </xdr:to>
    <xdr:cxnSp macro="">
      <xdr:nvCxnSpPr>
        <xdr:cNvPr id="168" name="直線コネクタ 167"/>
        <xdr:cNvCxnSpPr/>
      </xdr:nvCxnSpPr>
      <xdr:spPr>
        <a:xfrm flipV="1">
          <a:off x="4633595" y="12467489"/>
          <a:ext cx="1270" cy="10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7586</xdr:rowOff>
    </xdr:from>
    <xdr:ext cx="378565" cy="259045"/>
    <xdr:sp macro="" textlink="">
      <xdr:nvSpPr>
        <xdr:cNvPr id="169" name="維持補修費最小値テキスト"/>
        <xdr:cNvSpPr txBox="1"/>
      </xdr:nvSpPr>
      <xdr:spPr>
        <a:xfrm>
          <a:off x="4686300" y="1355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3759</xdr:rowOff>
    </xdr:from>
    <xdr:to>
      <xdr:col>6</xdr:col>
      <xdr:colOff>600075</xdr:colOff>
      <xdr:row>79</xdr:row>
      <xdr:rowOff>3759</xdr:rowOff>
    </xdr:to>
    <xdr:cxnSp macro="">
      <xdr:nvCxnSpPr>
        <xdr:cNvPr id="170" name="直線コネクタ 169"/>
        <xdr:cNvCxnSpPr/>
      </xdr:nvCxnSpPr>
      <xdr:spPr>
        <a:xfrm>
          <a:off x="4546600" y="135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69766</xdr:rowOff>
    </xdr:from>
    <xdr:ext cx="534377" cy="259045"/>
    <xdr:sp macro="" textlink="">
      <xdr:nvSpPr>
        <xdr:cNvPr id="171" name="維持補修費最大値テキスト"/>
        <xdr:cNvSpPr txBox="1"/>
      </xdr:nvSpPr>
      <xdr:spPr>
        <a:xfrm>
          <a:off x="4686300" y="122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72</xdr:row>
      <xdr:rowOff>123089</xdr:rowOff>
    </xdr:from>
    <xdr:to>
      <xdr:col>6</xdr:col>
      <xdr:colOff>600075</xdr:colOff>
      <xdr:row>72</xdr:row>
      <xdr:rowOff>123089</xdr:rowOff>
    </xdr:to>
    <xdr:cxnSp macro="">
      <xdr:nvCxnSpPr>
        <xdr:cNvPr id="172" name="直線コネクタ 171"/>
        <xdr:cNvCxnSpPr/>
      </xdr:nvCxnSpPr>
      <xdr:spPr>
        <a:xfrm>
          <a:off x="4546600" y="1246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123089</xdr:rowOff>
    </xdr:from>
    <xdr:to>
      <xdr:col>6</xdr:col>
      <xdr:colOff>511175</xdr:colOff>
      <xdr:row>73</xdr:row>
      <xdr:rowOff>104801</xdr:rowOff>
    </xdr:to>
    <xdr:cxnSp macro="">
      <xdr:nvCxnSpPr>
        <xdr:cNvPr id="173" name="直線コネクタ 172"/>
        <xdr:cNvCxnSpPr/>
      </xdr:nvCxnSpPr>
      <xdr:spPr>
        <a:xfrm flipV="1">
          <a:off x="3797300" y="12467489"/>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42639</xdr:rowOff>
    </xdr:from>
    <xdr:ext cx="469744" cy="259045"/>
    <xdr:sp macro="" textlink="">
      <xdr:nvSpPr>
        <xdr:cNvPr id="174" name="維持補修費平均値テキスト"/>
        <xdr:cNvSpPr txBox="1"/>
      </xdr:nvSpPr>
      <xdr:spPr>
        <a:xfrm>
          <a:off x="4686300" y="13244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64212</xdr:rowOff>
    </xdr:from>
    <xdr:to>
      <xdr:col>6</xdr:col>
      <xdr:colOff>561975</xdr:colOff>
      <xdr:row>77</xdr:row>
      <xdr:rowOff>165812</xdr:rowOff>
    </xdr:to>
    <xdr:sp macro="" textlink="">
      <xdr:nvSpPr>
        <xdr:cNvPr id="175" name="フローチャート : 判断 174"/>
        <xdr:cNvSpPr/>
      </xdr:nvSpPr>
      <xdr:spPr>
        <a:xfrm>
          <a:off x="45847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104801</xdr:rowOff>
    </xdr:from>
    <xdr:to>
      <xdr:col>5</xdr:col>
      <xdr:colOff>358775</xdr:colOff>
      <xdr:row>74</xdr:row>
      <xdr:rowOff>40336</xdr:rowOff>
    </xdr:to>
    <xdr:cxnSp macro="">
      <xdr:nvCxnSpPr>
        <xdr:cNvPr id="176" name="直線コネクタ 175"/>
        <xdr:cNvCxnSpPr/>
      </xdr:nvCxnSpPr>
      <xdr:spPr>
        <a:xfrm flipV="1">
          <a:off x="2908300" y="1262065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77" name="フローチャート : 判断 176"/>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78" name="テキスト ボックス 177"/>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30353</xdr:rowOff>
    </xdr:from>
    <xdr:to>
      <xdr:col>4</xdr:col>
      <xdr:colOff>155575</xdr:colOff>
      <xdr:row>74</xdr:row>
      <xdr:rowOff>40336</xdr:rowOff>
    </xdr:to>
    <xdr:cxnSp macro="">
      <xdr:nvCxnSpPr>
        <xdr:cNvPr id="179" name="直線コネクタ 178"/>
        <xdr:cNvCxnSpPr/>
      </xdr:nvCxnSpPr>
      <xdr:spPr>
        <a:xfrm>
          <a:off x="2019300" y="12374753"/>
          <a:ext cx="889000" cy="3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0" name="フローチャート : 判断 179"/>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1" name="テキスト ボックス 180"/>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23952</xdr:rowOff>
    </xdr:from>
    <xdr:to>
      <xdr:col>2</xdr:col>
      <xdr:colOff>638175</xdr:colOff>
      <xdr:row>72</xdr:row>
      <xdr:rowOff>30353</xdr:rowOff>
    </xdr:to>
    <xdr:cxnSp macro="">
      <xdr:nvCxnSpPr>
        <xdr:cNvPr id="182" name="直線コネクタ 181"/>
        <xdr:cNvCxnSpPr/>
      </xdr:nvCxnSpPr>
      <xdr:spPr>
        <a:xfrm>
          <a:off x="1130300" y="1219690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3" name="フローチャート : 判断 182"/>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4" name="テキスト ボックス 183"/>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85" name="フローチャート : 判断 184"/>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86" name="テキスト ボックス 185"/>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72289</xdr:rowOff>
    </xdr:from>
    <xdr:to>
      <xdr:col>6</xdr:col>
      <xdr:colOff>561975</xdr:colOff>
      <xdr:row>73</xdr:row>
      <xdr:rowOff>2439</xdr:rowOff>
    </xdr:to>
    <xdr:sp macro="" textlink="">
      <xdr:nvSpPr>
        <xdr:cNvPr id="192" name="円/楕円 191"/>
        <xdr:cNvSpPr/>
      </xdr:nvSpPr>
      <xdr:spPr>
        <a:xfrm>
          <a:off x="4584700" y="124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25316</xdr:rowOff>
    </xdr:from>
    <xdr:ext cx="534377" cy="259045"/>
    <xdr:sp macro="" textlink="">
      <xdr:nvSpPr>
        <xdr:cNvPr id="193" name="維持補修費該当値テキスト"/>
        <xdr:cNvSpPr txBox="1"/>
      </xdr:nvSpPr>
      <xdr:spPr>
        <a:xfrm>
          <a:off x="4686300" y="1236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54001</xdr:rowOff>
    </xdr:from>
    <xdr:to>
      <xdr:col>5</xdr:col>
      <xdr:colOff>409575</xdr:colOff>
      <xdr:row>73</xdr:row>
      <xdr:rowOff>155601</xdr:rowOff>
    </xdr:to>
    <xdr:sp macro="" textlink="">
      <xdr:nvSpPr>
        <xdr:cNvPr id="194" name="円/楕円 193"/>
        <xdr:cNvSpPr/>
      </xdr:nvSpPr>
      <xdr:spPr>
        <a:xfrm>
          <a:off x="3746500" y="125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678</xdr:rowOff>
    </xdr:from>
    <xdr:ext cx="534377" cy="259045"/>
    <xdr:sp macro="" textlink="">
      <xdr:nvSpPr>
        <xdr:cNvPr id="195" name="テキスト ボックス 194"/>
        <xdr:cNvSpPr txBox="1"/>
      </xdr:nvSpPr>
      <xdr:spPr>
        <a:xfrm>
          <a:off x="3530111" y="123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160986</xdr:rowOff>
    </xdr:from>
    <xdr:to>
      <xdr:col>4</xdr:col>
      <xdr:colOff>206375</xdr:colOff>
      <xdr:row>74</xdr:row>
      <xdr:rowOff>91136</xdr:rowOff>
    </xdr:to>
    <xdr:sp macro="" textlink="">
      <xdr:nvSpPr>
        <xdr:cNvPr id="196" name="円/楕円 195"/>
        <xdr:cNvSpPr/>
      </xdr:nvSpPr>
      <xdr:spPr>
        <a:xfrm>
          <a:off x="2857500" y="126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107663</xdr:rowOff>
    </xdr:from>
    <xdr:ext cx="534377" cy="259045"/>
    <xdr:sp macro="" textlink="">
      <xdr:nvSpPr>
        <xdr:cNvPr id="197" name="テキスト ボックス 196"/>
        <xdr:cNvSpPr txBox="1"/>
      </xdr:nvSpPr>
      <xdr:spPr>
        <a:xfrm>
          <a:off x="2641111" y="12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151003</xdr:rowOff>
    </xdr:from>
    <xdr:to>
      <xdr:col>3</xdr:col>
      <xdr:colOff>3175</xdr:colOff>
      <xdr:row>72</xdr:row>
      <xdr:rowOff>81153</xdr:rowOff>
    </xdr:to>
    <xdr:sp macro="" textlink="">
      <xdr:nvSpPr>
        <xdr:cNvPr id="198" name="円/楕円 197"/>
        <xdr:cNvSpPr/>
      </xdr:nvSpPr>
      <xdr:spPr>
        <a:xfrm>
          <a:off x="19685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97680</xdr:rowOff>
    </xdr:from>
    <xdr:ext cx="534377" cy="259045"/>
    <xdr:sp macro="" textlink="">
      <xdr:nvSpPr>
        <xdr:cNvPr id="199" name="テキスト ボックス 198"/>
        <xdr:cNvSpPr txBox="1"/>
      </xdr:nvSpPr>
      <xdr:spPr>
        <a:xfrm>
          <a:off x="1752111" y="12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144602</xdr:rowOff>
    </xdr:from>
    <xdr:to>
      <xdr:col>1</xdr:col>
      <xdr:colOff>485775</xdr:colOff>
      <xdr:row>71</xdr:row>
      <xdr:rowOff>74752</xdr:rowOff>
    </xdr:to>
    <xdr:sp macro="" textlink="">
      <xdr:nvSpPr>
        <xdr:cNvPr id="200" name="円/楕円 199"/>
        <xdr:cNvSpPr/>
      </xdr:nvSpPr>
      <xdr:spPr>
        <a:xfrm>
          <a:off x="1079500" y="121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91279</xdr:rowOff>
    </xdr:from>
    <xdr:ext cx="534377" cy="259045"/>
    <xdr:sp macro="" textlink="">
      <xdr:nvSpPr>
        <xdr:cNvPr id="201" name="テキスト ボックス 200"/>
        <xdr:cNvSpPr txBox="1"/>
      </xdr:nvSpPr>
      <xdr:spPr>
        <a:xfrm>
          <a:off x="863111" y="119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2" name="テキスト ボックス 22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4" name="テキスト ボックス 22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28" name="直線コネクタ 227"/>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29"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0" name="直線コネクタ 229"/>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1"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2" name="直線コネクタ 231"/>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108480</xdr:rowOff>
    </xdr:from>
    <xdr:to>
      <xdr:col>6</xdr:col>
      <xdr:colOff>511175</xdr:colOff>
      <xdr:row>96</xdr:row>
      <xdr:rowOff>17856</xdr:rowOff>
    </xdr:to>
    <xdr:cxnSp macro="">
      <xdr:nvCxnSpPr>
        <xdr:cNvPr id="233" name="直線コネクタ 232"/>
        <xdr:cNvCxnSpPr/>
      </xdr:nvCxnSpPr>
      <xdr:spPr>
        <a:xfrm flipV="1">
          <a:off x="3797300" y="16396230"/>
          <a:ext cx="8382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4"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5" name="フローチャート : 判断 234"/>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17856</xdr:rowOff>
    </xdr:from>
    <xdr:to>
      <xdr:col>5</xdr:col>
      <xdr:colOff>358775</xdr:colOff>
      <xdr:row>96</xdr:row>
      <xdr:rowOff>153710</xdr:rowOff>
    </xdr:to>
    <xdr:cxnSp macro="">
      <xdr:nvCxnSpPr>
        <xdr:cNvPr id="236" name="直線コネクタ 235"/>
        <xdr:cNvCxnSpPr/>
      </xdr:nvCxnSpPr>
      <xdr:spPr>
        <a:xfrm flipV="1">
          <a:off x="2908300" y="16477056"/>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7" name="フローチャート : 判断 236"/>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38" name="テキスト ボックス 237"/>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153710</xdr:rowOff>
    </xdr:from>
    <xdr:to>
      <xdr:col>4</xdr:col>
      <xdr:colOff>155575</xdr:colOff>
      <xdr:row>97</xdr:row>
      <xdr:rowOff>43492</xdr:rowOff>
    </xdr:to>
    <xdr:cxnSp macro="">
      <xdr:nvCxnSpPr>
        <xdr:cNvPr id="239" name="直線コネクタ 238"/>
        <xdr:cNvCxnSpPr/>
      </xdr:nvCxnSpPr>
      <xdr:spPr>
        <a:xfrm flipV="1">
          <a:off x="2019300" y="16612910"/>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0" name="フローチャート : 判断 239"/>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1" name="テキスト ボックス 240"/>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43492</xdr:rowOff>
    </xdr:from>
    <xdr:to>
      <xdr:col>2</xdr:col>
      <xdr:colOff>638175</xdr:colOff>
      <xdr:row>97</xdr:row>
      <xdr:rowOff>70238</xdr:rowOff>
    </xdr:to>
    <xdr:cxnSp macro="">
      <xdr:nvCxnSpPr>
        <xdr:cNvPr id="242" name="直線コネクタ 241"/>
        <xdr:cNvCxnSpPr/>
      </xdr:nvCxnSpPr>
      <xdr:spPr>
        <a:xfrm flipV="1">
          <a:off x="1130300" y="1667414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3" name="フローチャート : 判断 242"/>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4" name="テキスト ボックス 243"/>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5" name="フローチャート : 判断 244"/>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6" name="テキスト ボックス 245"/>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57680</xdr:rowOff>
    </xdr:from>
    <xdr:to>
      <xdr:col>6</xdr:col>
      <xdr:colOff>561975</xdr:colOff>
      <xdr:row>95</xdr:row>
      <xdr:rowOff>159280</xdr:rowOff>
    </xdr:to>
    <xdr:sp macro="" textlink="">
      <xdr:nvSpPr>
        <xdr:cNvPr id="252" name="円/楕円 251"/>
        <xdr:cNvSpPr/>
      </xdr:nvSpPr>
      <xdr:spPr>
        <a:xfrm>
          <a:off x="4584700" y="163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80557</xdr:rowOff>
    </xdr:from>
    <xdr:ext cx="534377" cy="259045"/>
    <xdr:sp macro="" textlink="">
      <xdr:nvSpPr>
        <xdr:cNvPr id="253" name="扶助費該当値テキスト"/>
        <xdr:cNvSpPr txBox="1"/>
      </xdr:nvSpPr>
      <xdr:spPr>
        <a:xfrm>
          <a:off x="4686300" y="161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138506</xdr:rowOff>
    </xdr:from>
    <xdr:to>
      <xdr:col>5</xdr:col>
      <xdr:colOff>409575</xdr:colOff>
      <xdr:row>96</xdr:row>
      <xdr:rowOff>68656</xdr:rowOff>
    </xdr:to>
    <xdr:sp macro="" textlink="">
      <xdr:nvSpPr>
        <xdr:cNvPr id="254" name="円/楕円 253"/>
        <xdr:cNvSpPr/>
      </xdr:nvSpPr>
      <xdr:spPr>
        <a:xfrm>
          <a:off x="3746500" y="16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85183</xdr:rowOff>
    </xdr:from>
    <xdr:ext cx="534377" cy="259045"/>
    <xdr:sp macro="" textlink="">
      <xdr:nvSpPr>
        <xdr:cNvPr id="255" name="テキスト ボックス 254"/>
        <xdr:cNvSpPr txBox="1"/>
      </xdr:nvSpPr>
      <xdr:spPr>
        <a:xfrm>
          <a:off x="3530111" y="162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102910</xdr:rowOff>
    </xdr:from>
    <xdr:to>
      <xdr:col>4</xdr:col>
      <xdr:colOff>206375</xdr:colOff>
      <xdr:row>97</xdr:row>
      <xdr:rowOff>33060</xdr:rowOff>
    </xdr:to>
    <xdr:sp macro="" textlink="">
      <xdr:nvSpPr>
        <xdr:cNvPr id="256" name="円/楕円 255"/>
        <xdr:cNvSpPr/>
      </xdr:nvSpPr>
      <xdr:spPr>
        <a:xfrm>
          <a:off x="2857500" y="165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49587</xdr:rowOff>
    </xdr:from>
    <xdr:ext cx="534377" cy="259045"/>
    <xdr:sp macro="" textlink="">
      <xdr:nvSpPr>
        <xdr:cNvPr id="257" name="テキスト ボックス 256"/>
        <xdr:cNvSpPr txBox="1"/>
      </xdr:nvSpPr>
      <xdr:spPr>
        <a:xfrm>
          <a:off x="2641111" y="163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164142</xdr:rowOff>
    </xdr:from>
    <xdr:to>
      <xdr:col>3</xdr:col>
      <xdr:colOff>3175</xdr:colOff>
      <xdr:row>97</xdr:row>
      <xdr:rowOff>94292</xdr:rowOff>
    </xdr:to>
    <xdr:sp macro="" textlink="">
      <xdr:nvSpPr>
        <xdr:cNvPr id="258" name="円/楕円 257"/>
        <xdr:cNvSpPr/>
      </xdr:nvSpPr>
      <xdr:spPr>
        <a:xfrm>
          <a:off x="1968500" y="166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110819</xdr:rowOff>
    </xdr:from>
    <xdr:ext cx="534377" cy="259045"/>
    <xdr:sp macro="" textlink="">
      <xdr:nvSpPr>
        <xdr:cNvPr id="259" name="テキスト ボックス 258"/>
        <xdr:cNvSpPr txBox="1"/>
      </xdr:nvSpPr>
      <xdr:spPr>
        <a:xfrm>
          <a:off x="1752111" y="163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19438</xdr:rowOff>
    </xdr:from>
    <xdr:to>
      <xdr:col>1</xdr:col>
      <xdr:colOff>485775</xdr:colOff>
      <xdr:row>97</xdr:row>
      <xdr:rowOff>121038</xdr:rowOff>
    </xdr:to>
    <xdr:sp macro="" textlink="">
      <xdr:nvSpPr>
        <xdr:cNvPr id="260" name="円/楕円 259"/>
        <xdr:cNvSpPr/>
      </xdr:nvSpPr>
      <xdr:spPr>
        <a:xfrm>
          <a:off x="1079500" y="166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137565</xdr:rowOff>
    </xdr:from>
    <xdr:ext cx="534377" cy="259045"/>
    <xdr:sp macro="" textlink="">
      <xdr:nvSpPr>
        <xdr:cNvPr id="261" name="テキスト ボックス 260"/>
        <xdr:cNvSpPr txBox="1"/>
      </xdr:nvSpPr>
      <xdr:spPr>
        <a:xfrm>
          <a:off x="863111" y="164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88" name="直線コネクタ 287"/>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89"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0" name="直線コネクタ 289"/>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1"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2" name="直線コネクタ 291"/>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38479</xdr:rowOff>
    </xdr:from>
    <xdr:to>
      <xdr:col>15</xdr:col>
      <xdr:colOff>180975</xdr:colOff>
      <xdr:row>35</xdr:row>
      <xdr:rowOff>3895</xdr:rowOff>
    </xdr:to>
    <xdr:cxnSp macro="">
      <xdr:nvCxnSpPr>
        <xdr:cNvPr id="293" name="直線コネクタ 292"/>
        <xdr:cNvCxnSpPr/>
      </xdr:nvCxnSpPr>
      <xdr:spPr>
        <a:xfrm flipV="1">
          <a:off x="9639300" y="5867779"/>
          <a:ext cx="8382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4"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5" name="フローチャート : 判断 294"/>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3895</xdr:rowOff>
    </xdr:from>
    <xdr:to>
      <xdr:col>14</xdr:col>
      <xdr:colOff>28575</xdr:colOff>
      <xdr:row>36</xdr:row>
      <xdr:rowOff>168471</xdr:rowOff>
    </xdr:to>
    <xdr:cxnSp macro="">
      <xdr:nvCxnSpPr>
        <xdr:cNvPr id="296" name="直線コネクタ 295"/>
        <xdr:cNvCxnSpPr/>
      </xdr:nvCxnSpPr>
      <xdr:spPr>
        <a:xfrm flipV="1">
          <a:off x="8750300" y="6004645"/>
          <a:ext cx="889000" cy="3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7" name="フローチャート : 判断 296"/>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298" name="テキスト ボックス 297"/>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168471</xdr:rowOff>
    </xdr:from>
    <xdr:to>
      <xdr:col>12</xdr:col>
      <xdr:colOff>511175</xdr:colOff>
      <xdr:row>37</xdr:row>
      <xdr:rowOff>14574</xdr:rowOff>
    </xdr:to>
    <xdr:cxnSp macro="">
      <xdr:nvCxnSpPr>
        <xdr:cNvPr id="299" name="直線コネクタ 298"/>
        <xdr:cNvCxnSpPr/>
      </xdr:nvCxnSpPr>
      <xdr:spPr>
        <a:xfrm flipV="1">
          <a:off x="7861300" y="6340671"/>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0" name="フローチャート : 判断 299"/>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1" name="テキスト ボックス 300"/>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123665</xdr:rowOff>
    </xdr:from>
    <xdr:to>
      <xdr:col>11</xdr:col>
      <xdr:colOff>307975</xdr:colOff>
      <xdr:row>37</xdr:row>
      <xdr:rowOff>14574</xdr:rowOff>
    </xdr:to>
    <xdr:cxnSp macro="">
      <xdr:nvCxnSpPr>
        <xdr:cNvPr id="302" name="直線コネクタ 301"/>
        <xdr:cNvCxnSpPr/>
      </xdr:nvCxnSpPr>
      <xdr:spPr>
        <a:xfrm>
          <a:off x="6972300" y="5952965"/>
          <a:ext cx="889000" cy="40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3" name="フローチャート : 判断 302"/>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4" name="テキスト ボックス 303"/>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5" name="フローチャート : 判断 304"/>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6" name="テキスト ボックス 305"/>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159129</xdr:rowOff>
    </xdr:from>
    <xdr:to>
      <xdr:col>15</xdr:col>
      <xdr:colOff>231775</xdr:colOff>
      <xdr:row>34</xdr:row>
      <xdr:rowOff>89279</xdr:rowOff>
    </xdr:to>
    <xdr:sp macro="" textlink="">
      <xdr:nvSpPr>
        <xdr:cNvPr id="312" name="円/楕円 311"/>
        <xdr:cNvSpPr/>
      </xdr:nvSpPr>
      <xdr:spPr>
        <a:xfrm>
          <a:off x="10426700" y="58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10556</xdr:rowOff>
    </xdr:from>
    <xdr:ext cx="534377" cy="259045"/>
    <xdr:sp macro="" textlink="">
      <xdr:nvSpPr>
        <xdr:cNvPr id="313" name="補助費等該当値テキスト"/>
        <xdr:cNvSpPr txBox="1"/>
      </xdr:nvSpPr>
      <xdr:spPr>
        <a:xfrm>
          <a:off x="10528300" y="56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124545</xdr:rowOff>
    </xdr:from>
    <xdr:to>
      <xdr:col>14</xdr:col>
      <xdr:colOff>79375</xdr:colOff>
      <xdr:row>35</xdr:row>
      <xdr:rowOff>54695</xdr:rowOff>
    </xdr:to>
    <xdr:sp macro="" textlink="">
      <xdr:nvSpPr>
        <xdr:cNvPr id="314" name="円/楕円 313"/>
        <xdr:cNvSpPr/>
      </xdr:nvSpPr>
      <xdr:spPr>
        <a:xfrm>
          <a:off x="9588500" y="59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71222</xdr:rowOff>
    </xdr:from>
    <xdr:ext cx="534377" cy="259045"/>
    <xdr:sp macro="" textlink="">
      <xdr:nvSpPr>
        <xdr:cNvPr id="315" name="テキスト ボックス 314"/>
        <xdr:cNvSpPr txBox="1"/>
      </xdr:nvSpPr>
      <xdr:spPr>
        <a:xfrm>
          <a:off x="9372111" y="57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117671</xdr:rowOff>
    </xdr:from>
    <xdr:to>
      <xdr:col>12</xdr:col>
      <xdr:colOff>561975</xdr:colOff>
      <xdr:row>37</xdr:row>
      <xdr:rowOff>47821</xdr:rowOff>
    </xdr:to>
    <xdr:sp macro="" textlink="">
      <xdr:nvSpPr>
        <xdr:cNvPr id="316" name="円/楕円 315"/>
        <xdr:cNvSpPr/>
      </xdr:nvSpPr>
      <xdr:spPr>
        <a:xfrm>
          <a:off x="8699500" y="62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64348</xdr:rowOff>
    </xdr:from>
    <xdr:ext cx="534377" cy="259045"/>
    <xdr:sp macro="" textlink="">
      <xdr:nvSpPr>
        <xdr:cNvPr id="317" name="テキスト ボックス 316"/>
        <xdr:cNvSpPr txBox="1"/>
      </xdr:nvSpPr>
      <xdr:spPr>
        <a:xfrm>
          <a:off x="8483111" y="6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135224</xdr:rowOff>
    </xdr:from>
    <xdr:to>
      <xdr:col>11</xdr:col>
      <xdr:colOff>358775</xdr:colOff>
      <xdr:row>37</xdr:row>
      <xdr:rowOff>65374</xdr:rowOff>
    </xdr:to>
    <xdr:sp macro="" textlink="">
      <xdr:nvSpPr>
        <xdr:cNvPr id="318" name="円/楕円 317"/>
        <xdr:cNvSpPr/>
      </xdr:nvSpPr>
      <xdr:spPr>
        <a:xfrm>
          <a:off x="7810500" y="63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81901</xdr:rowOff>
    </xdr:from>
    <xdr:ext cx="534377" cy="259045"/>
    <xdr:sp macro="" textlink="">
      <xdr:nvSpPr>
        <xdr:cNvPr id="319" name="テキスト ボックス 318"/>
        <xdr:cNvSpPr txBox="1"/>
      </xdr:nvSpPr>
      <xdr:spPr>
        <a:xfrm>
          <a:off x="7594111" y="60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72865</xdr:rowOff>
    </xdr:from>
    <xdr:to>
      <xdr:col>10</xdr:col>
      <xdr:colOff>155575</xdr:colOff>
      <xdr:row>35</xdr:row>
      <xdr:rowOff>3015</xdr:rowOff>
    </xdr:to>
    <xdr:sp macro="" textlink="">
      <xdr:nvSpPr>
        <xdr:cNvPr id="320" name="円/楕円 319"/>
        <xdr:cNvSpPr/>
      </xdr:nvSpPr>
      <xdr:spPr>
        <a:xfrm>
          <a:off x="6921500" y="59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19542</xdr:rowOff>
    </xdr:from>
    <xdr:ext cx="534377" cy="259045"/>
    <xdr:sp macro="" textlink="">
      <xdr:nvSpPr>
        <xdr:cNvPr id="321" name="テキスト ボックス 320"/>
        <xdr:cNvSpPr txBox="1"/>
      </xdr:nvSpPr>
      <xdr:spPr>
        <a:xfrm>
          <a:off x="6705111" y="56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5" name="直線コネクタ 344"/>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6"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7" name="直線コネクタ 346"/>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48"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49" name="直線コネクタ 348"/>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168336</xdr:rowOff>
    </xdr:from>
    <xdr:to>
      <xdr:col>15</xdr:col>
      <xdr:colOff>180975</xdr:colOff>
      <xdr:row>57</xdr:row>
      <xdr:rowOff>54516</xdr:rowOff>
    </xdr:to>
    <xdr:cxnSp macro="">
      <xdr:nvCxnSpPr>
        <xdr:cNvPr id="350" name="直線コネクタ 349"/>
        <xdr:cNvCxnSpPr/>
      </xdr:nvCxnSpPr>
      <xdr:spPr>
        <a:xfrm flipV="1">
          <a:off x="9639300" y="9769536"/>
          <a:ext cx="838200" cy="5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1"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2" name="フローチャート : 判断 351"/>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150695</xdr:rowOff>
    </xdr:from>
    <xdr:to>
      <xdr:col>14</xdr:col>
      <xdr:colOff>28575</xdr:colOff>
      <xdr:row>57</xdr:row>
      <xdr:rowOff>54516</xdr:rowOff>
    </xdr:to>
    <xdr:cxnSp macro="">
      <xdr:nvCxnSpPr>
        <xdr:cNvPr id="353" name="直線コネクタ 352"/>
        <xdr:cNvCxnSpPr/>
      </xdr:nvCxnSpPr>
      <xdr:spPr>
        <a:xfrm>
          <a:off x="8750300" y="9580445"/>
          <a:ext cx="889000" cy="2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4" name="フローチャート : 判断 353"/>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5" name="テキスト ボックス 354"/>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85514</xdr:rowOff>
    </xdr:from>
    <xdr:to>
      <xdr:col>12</xdr:col>
      <xdr:colOff>511175</xdr:colOff>
      <xdr:row>55</xdr:row>
      <xdr:rowOff>150695</xdr:rowOff>
    </xdr:to>
    <xdr:cxnSp macro="">
      <xdr:nvCxnSpPr>
        <xdr:cNvPr id="356" name="直線コネクタ 355"/>
        <xdr:cNvCxnSpPr/>
      </xdr:nvCxnSpPr>
      <xdr:spPr>
        <a:xfrm>
          <a:off x="7861300" y="9515264"/>
          <a:ext cx="8890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7" name="フローチャート : 判断 356"/>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58" name="テキスト ボックス 357"/>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75174</xdr:rowOff>
    </xdr:from>
    <xdr:to>
      <xdr:col>11</xdr:col>
      <xdr:colOff>307975</xdr:colOff>
      <xdr:row>55</xdr:row>
      <xdr:rowOff>85514</xdr:rowOff>
    </xdr:to>
    <xdr:cxnSp macro="">
      <xdr:nvCxnSpPr>
        <xdr:cNvPr id="359" name="直線コネクタ 358"/>
        <xdr:cNvCxnSpPr/>
      </xdr:nvCxnSpPr>
      <xdr:spPr>
        <a:xfrm>
          <a:off x="6972300" y="9504924"/>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0" name="フローチャート : 判断 359"/>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1" name="テキスト ボックス 360"/>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2" name="フローチャート : 判断 361"/>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3" name="テキスト ボックス 362"/>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117536</xdr:rowOff>
    </xdr:from>
    <xdr:to>
      <xdr:col>15</xdr:col>
      <xdr:colOff>231775</xdr:colOff>
      <xdr:row>57</xdr:row>
      <xdr:rowOff>47686</xdr:rowOff>
    </xdr:to>
    <xdr:sp macro="" textlink="">
      <xdr:nvSpPr>
        <xdr:cNvPr id="369" name="円/楕円 368"/>
        <xdr:cNvSpPr/>
      </xdr:nvSpPr>
      <xdr:spPr>
        <a:xfrm>
          <a:off x="10426700" y="97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95963</xdr:rowOff>
    </xdr:from>
    <xdr:ext cx="534377" cy="259045"/>
    <xdr:sp macro="" textlink="">
      <xdr:nvSpPr>
        <xdr:cNvPr id="370" name="普通建設事業費該当値テキスト"/>
        <xdr:cNvSpPr txBox="1"/>
      </xdr:nvSpPr>
      <xdr:spPr>
        <a:xfrm>
          <a:off x="10528300" y="96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3716</xdr:rowOff>
    </xdr:from>
    <xdr:to>
      <xdr:col>14</xdr:col>
      <xdr:colOff>79375</xdr:colOff>
      <xdr:row>57</xdr:row>
      <xdr:rowOff>105316</xdr:rowOff>
    </xdr:to>
    <xdr:sp macro="" textlink="">
      <xdr:nvSpPr>
        <xdr:cNvPr id="371" name="円/楕円 370"/>
        <xdr:cNvSpPr/>
      </xdr:nvSpPr>
      <xdr:spPr>
        <a:xfrm>
          <a:off x="9588500" y="97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96443</xdr:rowOff>
    </xdr:from>
    <xdr:ext cx="534377" cy="259045"/>
    <xdr:sp macro="" textlink="">
      <xdr:nvSpPr>
        <xdr:cNvPr id="372" name="テキスト ボックス 371"/>
        <xdr:cNvSpPr txBox="1"/>
      </xdr:nvSpPr>
      <xdr:spPr>
        <a:xfrm>
          <a:off x="9372111" y="98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99895</xdr:rowOff>
    </xdr:from>
    <xdr:to>
      <xdr:col>12</xdr:col>
      <xdr:colOff>561975</xdr:colOff>
      <xdr:row>56</xdr:row>
      <xdr:rowOff>30045</xdr:rowOff>
    </xdr:to>
    <xdr:sp macro="" textlink="">
      <xdr:nvSpPr>
        <xdr:cNvPr id="373" name="円/楕円 372"/>
        <xdr:cNvSpPr/>
      </xdr:nvSpPr>
      <xdr:spPr>
        <a:xfrm>
          <a:off x="8699500" y="95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46572</xdr:rowOff>
    </xdr:from>
    <xdr:ext cx="534377" cy="259045"/>
    <xdr:sp macro="" textlink="">
      <xdr:nvSpPr>
        <xdr:cNvPr id="374" name="テキスト ボックス 373"/>
        <xdr:cNvSpPr txBox="1"/>
      </xdr:nvSpPr>
      <xdr:spPr>
        <a:xfrm>
          <a:off x="8483111" y="93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34714</xdr:rowOff>
    </xdr:from>
    <xdr:to>
      <xdr:col>11</xdr:col>
      <xdr:colOff>358775</xdr:colOff>
      <xdr:row>55</xdr:row>
      <xdr:rowOff>136314</xdr:rowOff>
    </xdr:to>
    <xdr:sp macro="" textlink="">
      <xdr:nvSpPr>
        <xdr:cNvPr id="375" name="円/楕円 374"/>
        <xdr:cNvSpPr/>
      </xdr:nvSpPr>
      <xdr:spPr>
        <a:xfrm>
          <a:off x="7810500" y="94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152841</xdr:rowOff>
    </xdr:from>
    <xdr:ext cx="534377" cy="259045"/>
    <xdr:sp macro="" textlink="">
      <xdr:nvSpPr>
        <xdr:cNvPr id="376" name="テキスト ボックス 375"/>
        <xdr:cNvSpPr txBox="1"/>
      </xdr:nvSpPr>
      <xdr:spPr>
        <a:xfrm>
          <a:off x="7594111" y="92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24374</xdr:rowOff>
    </xdr:from>
    <xdr:to>
      <xdr:col>10</xdr:col>
      <xdr:colOff>155575</xdr:colOff>
      <xdr:row>55</xdr:row>
      <xdr:rowOff>125974</xdr:rowOff>
    </xdr:to>
    <xdr:sp macro="" textlink="">
      <xdr:nvSpPr>
        <xdr:cNvPr id="377" name="円/楕円 376"/>
        <xdr:cNvSpPr/>
      </xdr:nvSpPr>
      <xdr:spPr>
        <a:xfrm>
          <a:off x="6921500" y="94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142501</xdr:rowOff>
    </xdr:from>
    <xdr:ext cx="534377" cy="259045"/>
    <xdr:sp macro="" textlink="">
      <xdr:nvSpPr>
        <xdr:cNvPr id="378" name="テキスト ボックス 377"/>
        <xdr:cNvSpPr txBox="1"/>
      </xdr:nvSpPr>
      <xdr:spPr>
        <a:xfrm>
          <a:off x="6705111" y="92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2" name="直線コネクタ 401"/>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3"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4" name="直線コネクタ 403"/>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5"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6" name="直線コネクタ 405"/>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108153</xdr:rowOff>
    </xdr:from>
    <xdr:to>
      <xdr:col>15</xdr:col>
      <xdr:colOff>180975</xdr:colOff>
      <xdr:row>78</xdr:row>
      <xdr:rowOff>46165</xdr:rowOff>
    </xdr:to>
    <xdr:cxnSp macro="">
      <xdr:nvCxnSpPr>
        <xdr:cNvPr id="407" name="直線コネクタ 406"/>
        <xdr:cNvCxnSpPr/>
      </xdr:nvCxnSpPr>
      <xdr:spPr>
        <a:xfrm>
          <a:off x="9639300" y="13309803"/>
          <a:ext cx="8382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08"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09" name="フローチャート : 判断 408"/>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0" name="フローチャート : 判断 409"/>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1" name="テキスト ボックス 410"/>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166815</xdr:rowOff>
    </xdr:from>
    <xdr:to>
      <xdr:col>15</xdr:col>
      <xdr:colOff>231775</xdr:colOff>
      <xdr:row>78</xdr:row>
      <xdr:rowOff>96965</xdr:rowOff>
    </xdr:to>
    <xdr:sp macro="" textlink="">
      <xdr:nvSpPr>
        <xdr:cNvPr id="417" name="円/楕円 416"/>
        <xdr:cNvSpPr/>
      </xdr:nvSpPr>
      <xdr:spPr>
        <a:xfrm>
          <a:off x="104267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145242</xdr:rowOff>
    </xdr:from>
    <xdr:ext cx="534377" cy="259045"/>
    <xdr:sp macro="" textlink="">
      <xdr:nvSpPr>
        <xdr:cNvPr id="418" name="普通建設事業費 （ うち新規整備　）該当値テキスト"/>
        <xdr:cNvSpPr txBox="1"/>
      </xdr:nvSpPr>
      <xdr:spPr>
        <a:xfrm>
          <a:off x="10528300" y="133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57353</xdr:rowOff>
    </xdr:from>
    <xdr:to>
      <xdr:col>14</xdr:col>
      <xdr:colOff>79375</xdr:colOff>
      <xdr:row>77</xdr:row>
      <xdr:rowOff>158953</xdr:rowOff>
    </xdr:to>
    <xdr:sp macro="" textlink="">
      <xdr:nvSpPr>
        <xdr:cNvPr id="419" name="円/楕円 418"/>
        <xdr:cNvSpPr/>
      </xdr:nvSpPr>
      <xdr:spPr>
        <a:xfrm>
          <a:off x="9588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150080</xdr:rowOff>
    </xdr:from>
    <xdr:ext cx="534377" cy="259045"/>
    <xdr:sp macro="" textlink="">
      <xdr:nvSpPr>
        <xdr:cNvPr id="420" name="テキスト ボックス 419"/>
        <xdr:cNvSpPr txBox="1"/>
      </xdr:nvSpPr>
      <xdr:spPr>
        <a:xfrm>
          <a:off x="9372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0" name="テキスト ボックス 43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6" name="直線コネクタ 445"/>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7"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48" name="直線コネクタ 447"/>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49"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0" name="直線コネクタ 449"/>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116349</xdr:rowOff>
    </xdr:from>
    <xdr:to>
      <xdr:col>15</xdr:col>
      <xdr:colOff>180975</xdr:colOff>
      <xdr:row>98</xdr:row>
      <xdr:rowOff>134976</xdr:rowOff>
    </xdr:to>
    <xdr:cxnSp macro="">
      <xdr:nvCxnSpPr>
        <xdr:cNvPr id="451" name="直線コネクタ 450"/>
        <xdr:cNvCxnSpPr/>
      </xdr:nvCxnSpPr>
      <xdr:spPr>
        <a:xfrm flipV="1">
          <a:off x="9639300" y="16918449"/>
          <a:ext cx="8382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2"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3" name="フローチャート : 判断 452"/>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4" name="フローチャート : 判断 453"/>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5" name="テキスト ボックス 454"/>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65549</xdr:rowOff>
    </xdr:from>
    <xdr:to>
      <xdr:col>15</xdr:col>
      <xdr:colOff>231775</xdr:colOff>
      <xdr:row>98</xdr:row>
      <xdr:rowOff>167149</xdr:rowOff>
    </xdr:to>
    <xdr:sp macro="" textlink="">
      <xdr:nvSpPr>
        <xdr:cNvPr id="461" name="円/楕円 460"/>
        <xdr:cNvSpPr/>
      </xdr:nvSpPr>
      <xdr:spPr>
        <a:xfrm>
          <a:off x="10426700" y="16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43976</xdr:rowOff>
    </xdr:from>
    <xdr:ext cx="534377" cy="259045"/>
    <xdr:sp macro="" textlink="">
      <xdr:nvSpPr>
        <xdr:cNvPr id="462" name="普通建設事業費 （ うち更新整備　）該当値テキスト"/>
        <xdr:cNvSpPr txBox="1"/>
      </xdr:nvSpPr>
      <xdr:spPr>
        <a:xfrm>
          <a:off x="10528300" y="1684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84176</xdr:rowOff>
    </xdr:from>
    <xdr:to>
      <xdr:col>14</xdr:col>
      <xdr:colOff>79375</xdr:colOff>
      <xdr:row>99</xdr:row>
      <xdr:rowOff>14326</xdr:rowOff>
    </xdr:to>
    <xdr:sp macro="" textlink="">
      <xdr:nvSpPr>
        <xdr:cNvPr id="463" name="円/楕円 462"/>
        <xdr:cNvSpPr/>
      </xdr:nvSpPr>
      <xdr:spPr>
        <a:xfrm>
          <a:off x="9588500" y="16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5453</xdr:rowOff>
    </xdr:from>
    <xdr:ext cx="534377" cy="259045"/>
    <xdr:sp macro="" textlink="">
      <xdr:nvSpPr>
        <xdr:cNvPr id="464" name="テキスト ボックス 463"/>
        <xdr:cNvSpPr txBox="1"/>
      </xdr:nvSpPr>
      <xdr:spPr>
        <a:xfrm>
          <a:off x="9372111" y="169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8" name="テキスト ボックス 47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0" name="テキスト ボックス 47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2" name="テキスト ボックス 48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4" name="テキスト ボックス 48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88" name="直線コネクタ 487"/>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1"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2" name="直線コネクタ 491"/>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153797</xdr:rowOff>
    </xdr:from>
    <xdr:to>
      <xdr:col>23</xdr:col>
      <xdr:colOff>517525</xdr:colOff>
      <xdr:row>39</xdr:row>
      <xdr:rowOff>44259</xdr:rowOff>
    </xdr:to>
    <xdr:cxnSp macro="">
      <xdr:nvCxnSpPr>
        <xdr:cNvPr id="493" name="直線コネクタ 492"/>
        <xdr:cNvCxnSpPr/>
      </xdr:nvCxnSpPr>
      <xdr:spPr>
        <a:xfrm>
          <a:off x="15481300" y="6497447"/>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4"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5" name="フローチャート : 判断 494"/>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146748</xdr:rowOff>
    </xdr:from>
    <xdr:to>
      <xdr:col>22</xdr:col>
      <xdr:colOff>365125</xdr:colOff>
      <xdr:row>37</xdr:row>
      <xdr:rowOff>153797</xdr:rowOff>
    </xdr:to>
    <xdr:cxnSp macro="">
      <xdr:nvCxnSpPr>
        <xdr:cNvPr id="496" name="直線コネクタ 495"/>
        <xdr:cNvCxnSpPr/>
      </xdr:nvCxnSpPr>
      <xdr:spPr>
        <a:xfrm>
          <a:off x="14592300" y="6147498"/>
          <a:ext cx="889000" cy="3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7" name="フローチャート : 判断 496"/>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498" name="テキスト ボックス 497"/>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146748</xdr:rowOff>
    </xdr:from>
    <xdr:to>
      <xdr:col>21</xdr:col>
      <xdr:colOff>161925</xdr:colOff>
      <xdr:row>37</xdr:row>
      <xdr:rowOff>135128</xdr:rowOff>
    </xdr:to>
    <xdr:cxnSp macro="">
      <xdr:nvCxnSpPr>
        <xdr:cNvPr id="499" name="直線コネクタ 498"/>
        <xdr:cNvCxnSpPr/>
      </xdr:nvCxnSpPr>
      <xdr:spPr>
        <a:xfrm flipV="1">
          <a:off x="13703300" y="6147498"/>
          <a:ext cx="889000" cy="3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0" name="フローチャート : 判断 499"/>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42372</xdr:rowOff>
    </xdr:from>
    <xdr:ext cx="469744" cy="259045"/>
    <xdr:sp macro="" textlink="">
      <xdr:nvSpPr>
        <xdr:cNvPr id="501" name="テキスト ボックス 500"/>
        <xdr:cNvSpPr txBox="1"/>
      </xdr:nvSpPr>
      <xdr:spPr>
        <a:xfrm>
          <a:off x="14357427" y="63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40068</xdr:rowOff>
    </xdr:from>
    <xdr:to>
      <xdr:col>19</xdr:col>
      <xdr:colOff>644525</xdr:colOff>
      <xdr:row>37</xdr:row>
      <xdr:rowOff>135128</xdr:rowOff>
    </xdr:to>
    <xdr:cxnSp macro="">
      <xdr:nvCxnSpPr>
        <xdr:cNvPr id="502" name="直線コネクタ 501"/>
        <xdr:cNvCxnSpPr/>
      </xdr:nvCxnSpPr>
      <xdr:spPr>
        <a:xfrm>
          <a:off x="12814300" y="6212268"/>
          <a:ext cx="889000" cy="26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3" name="フローチャート : 判断 502"/>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4" name="テキスト ボックス 503"/>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5" name="フローチャート : 判断 504"/>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6" name="テキスト ボックス 505"/>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164909</xdr:rowOff>
    </xdr:from>
    <xdr:to>
      <xdr:col>23</xdr:col>
      <xdr:colOff>568325</xdr:colOff>
      <xdr:row>39</xdr:row>
      <xdr:rowOff>95059</xdr:rowOff>
    </xdr:to>
    <xdr:sp macro="" textlink="">
      <xdr:nvSpPr>
        <xdr:cNvPr id="512" name="円/楕円 511"/>
        <xdr:cNvSpPr/>
      </xdr:nvSpPr>
      <xdr:spPr>
        <a:xfrm>
          <a:off x="16268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79836</xdr:rowOff>
    </xdr:from>
    <xdr:ext cx="249299" cy="259045"/>
    <xdr:sp macro="" textlink="">
      <xdr:nvSpPr>
        <xdr:cNvPr id="513" name="災害復旧事業費該当値テキスト"/>
        <xdr:cNvSpPr txBox="1"/>
      </xdr:nvSpPr>
      <xdr:spPr>
        <a:xfrm>
          <a:off x="16370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102997</xdr:rowOff>
    </xdr:from>
    <xdr:to>
      <xdr:col>22</xdr:col>
      <xdr:colOff>415925</xdr:colOff>
      <xdr:row>38</xdr:row>
      <xdr:rowOff>33147</xdr:rowOff>
    </xdr:to>
    <xdr:sp macro="" textlink="">
      <xdr:nvSpPr>
        <xdr:cNvPr id="514" name="円/楕円 513"/>
        <xdr:cNvSpPr/>
      </xdr:nvSpPr>
      <xdr:spPr>
        <a:xfrm>
          <a:off x="15430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24274</xdr:rowOff>
    </xdr:from>
    <xdr:ext cx="469744" cy="259045"/>
    <xdr:sp macro="" textlink="">
      <xdr:nvSpPr>
        <xdr:cNvPr id="515" name="テキスト ボックス 514"/>
        <xdr:cNvSpPr txBox="1"/>
      </xdr:nvSpPr>
      <xdr:spPr>
        <a:xfrm>
          <a:off x="15246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95948</xdr:rowOff>
    </xdr:from>
    <xdr:to>
      <xdr:col>21</xdr:col>
      <xdr:colOff>212725</xdr:colOff>
      <xdr:row>36</xdr:row>
      <xdr:rowOff>26098</xdr:rowOff>
    </xdr:to>
    <xdr:sp macro="" textlink="">
      <xdr:nvSpPr>
        <xdr:cNvPr id="516" name="円/楕円 515"/>
        <xdr:cNvSpPr/>
      </xdr:nvSpPr>
      <xdr:spPr>
        <a:xfrm>
          <a:off x="14541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42625</xdr:rowOff>
    </xdr:from>
    <xdr:ext cx="469744" cy="259045"/>
    <xdr:sp macro="" textlink="">
      <xdr:nvSpPr>
        <xdr:cNvPr id="517" name="テキスト ボックス 516"/>
        <xdr:cNvSpPr txBox="1"/>
      </xdr:nvSpPr>
      <xdr:spPr>
        <a:xfrm>
          <a:off x="14357427" y="58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84328</xdr:rowOff>
    </xdr:from>
    <xdr:to>
      <xdr:col>20</xdr:col>
      <xdr:colOff>9525</xdr:colOff>
      <xdr:row>38</xdr:row>
      <xdr:rowOff>14478</xdr:rowOff>
    </xdr:to>
    <xdr:sp macro="" textlink="">
      <xdr:nvSpPr>
        <xdr:cNvPr id="518" name="円/楕円 517"/>
        <xdr:cNvSpPr/>
      </xdr:nvSpPr>
      <xdr:spPr>
        <a:xfrm>
          <a:off x="13652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5605</xdr:rowOff>
    </xdr:from>
    <xdr:ext cx="469744" cy="259045"/>
    <xdr:sp macro="" textlink="">
      <xdr:nvSpPr>
        <xdr:cNvPr id="519" name="テキスト ボックス 518"/>
        <xdr:cNvSpPr txBox="1"/>
      </xdr:nvSpPr>
      <xdr:spPr>
        <a:xfrm>
          <a:off x="13468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160718</xdr:rowOff>
    </xdr:from>
    <xdr:to>
      <xdr:col>18</xdr:col>
      <xdr:colOff>492125</xdr:colOff>
      <xdr:row>36</xdr:row>
      <xdr:rowOff>90868</xdr:rowOff>
    </xdr:to>
    <xdr:sp macro="" textlink="">
      <xdr:nvSpPr>
        <xdr:cNvPr id="520" name="円/楕円 519"/>
        <xdr:cNvSpPr/>
      </xdr:nvSpPr>
      <xdr:spPr>
        <a:xfrm>
          <a:off x="12763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81995</xdr:rowOff>
    </xdr:from>
    <xdr:ext cx="469744" cy="259045"/>
    <xdr:sp macro="" textlink="">
      <xdr:nvSpPr>
        <xdr:cNvPr id="521" name="テキスト ボックス 520"/>
        <xdr:cNvSpPr txBox="1"/>
      </xdr:nvSpPr>
      <xdr:spPr>
        <a:xfrm>
          <a:off x="12579427" y="6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6" name="直線コネクタ 595"/>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7"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598" name="直線コネクタ 597"/>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599"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0" name="直線コネクタ 599"/>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101948</xdr:rowOff>
    </xdr:from>
    <xdr:to>
      <xdr:col>23</xdr:col>
      <xdr:colOff>517525</xdr:colOff>
      <xdr:row>74</xdr:row>
      <xdr:rowOff>102209</xdr:rowOff>
    </xdr:to>
    <xdr:cxnSp macro="">
      <xdr:nvCxnSpPr>
        <xdr:cNvPr id="601" name="直線コネクタ 600"/>
        <xdr:cNvCxnSpPr/>
      </xdr:nvCxnSpPr>
      <xdr:spPr>
        <a:xfrm>
          <a:off x="15481300" y="12789248"/>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2"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3" name="フローチャート : 判断 602"/>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89735</xdr:rowOff>
    </xdr:from>
    <xdr:to>
      <xdr:col>22</xdr:col>
      <xdr:colOff>365125</xdr:colOff>
      <xdr:row>74</xdr:row>
      <xdr:rowOff>101948</xdr:rowOff>
    </xdr:to>
    <xdr:cxnSp macro="">
      <xdr:nvCxnSpPr>
        <xdr:cNvPr id="604" name="直線コネクタ 603"/>
        <xdr:cNvCxnSpPr/>
      </xdr:nvCxnSpPr>
      <xdr:spPr>
        <a:xfrm>
          <a:off x="14592300" y="12777035"/>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5" name="フローチャート : 判断 604"/>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6" name="テキスト ボックス 605"/>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19228</xdr:rowOff>
    </xdr:from>
    <xdr:to>
      <xdr:col>21</xdr:col>
      <xdr:colOff>161925</xdr:colOff>
      <xdr:row>74</xdr:row>
      <xdr:rowOff>89735</xdr:rowOff>
    </xdr:to>
    <xdr:cxnSp macro="">
      <xdr:nvCxnSpPr>
        <xdr:cNvPr id="607" name="直線コネクタ 606"/>
        <xdr:cNvCxnSpPr/>
      </xdr:nvCxnSpPr>
      <xdr:spPr>
        <a:xfrm>
          <a:off x="13703300" y="12706528"/>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8" name="フローチャート : 判断 607"/>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09" name="テキスト ボックス 608"/>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113591</xdr:rowOff>
    </xdr:from>
    <xdr:to>
      <xdr:col>19</xdr:col>
      <xdr:colOff>644525</xdr:colOff>
      <xdr:row>74</xdr:row>
      <xdr:rowOff>19228</xdr:rowOff>
    </xdr:to>
    <xdr:cxnSp macro="">
      <xdr:nvCxnSpPr>
        <xdr:cNvPr id="610" name="直線コネクタ 609"/>
        <xdr:cNvCxnSpPr/>
      </xdr:nvCxnSpPr>
      <xdr:spPr>
        <a:xfrm>
          <a:off x="12814300" y="12629441"/>
          <a:ext cx="889000" cy="7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1" name="フローチャート : 判断 610"/>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2" name="テキスト ボックス 611"/>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3" name="フローチャート : 判断 612"/>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4" name="テキスト ボックス 613"/>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51409</xdr:rowOff>
    </xdr:from>
    <xdr:to>
      <xdr:col>23</xdr:col>
      <xdr:colOff>568325</xdr:colOff>
      <xdr:row>74</xdr:row>
      <xdr:rowOff>153009</xdr:rowOff>
    </xdr:to>
    <xdr:sp macro="" textlink="">
      <xdr:nvSpPr>
        <xdr:cNvPr id="620" name="円/楕円 619"/>
        <xdr:cNvSpPr/>
      </xdr:nvSpPr>
      <xdr:spPr>
        <a:xfrm>
          <a:off x="162687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74286</xdr:rowOff>
    </xdr:from>
    <xdr:ext cx="534377" cy="259045"/>
    <xdr:sp macro="" textlink="">
      <xdr:nvSpPr>
        <xdr:cNvPr id="621" name="公債費該当値テキスト"/>
        <xdr:cNvSpPr txBox="1"/>
      </xdr:nvSpPr>
      <xdr:spPr>
        <a:xfrm>
          <a:off x="16370300" y="125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51148</xdr:rowOff>
    </xdr:from>
    <xdr:to>
      <xdr:col>22</xdr:col>
      <xdr:colOff>415925</xdr:colOff>
      <xdr:row>74</xdr:row>
      <xdr:rowOff>152748</xdr:rowOff>
    </xdr:to>
    <xdr:sp macro="" textlink="">
      <xdr:nvSpPr>
        <xdr:cNvPr id="622" name="円/楕円 621"/>
        <xdr:cNvSpPr/>
      </xdr:nvSpPr>
      <xdr:spPr>
        <a:xfrm>
          <a:off x="15430500" y="12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169275</xdr:rowOff>
    </xdr:from>
    <xdr:ext cx="534377" cy="259045"/>
    <xdr:sp macro="" textlink="">
      <xdr:nvSpPr>
        <xdr:cNvPr id="623" name="テキスト ボックス 622"/>
        <xdr:cNvSpPr txBox="1"/>
      </xdr:nvSpPr>
      <xdr:spPr>
        <a:xfrm>
          <a:off x="15214111" y="12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38935</xdr:rowOff>
    </xdr:from>
    <xdr:to>
      <xdr:col>21</xdr:col>
      <xdr:colOff>212725</xdr:colOff>
      <xdr:row>74</xdr:row>
      <xdr:rowOff>140535</xdr:rowOff>
    </xdr:to>
    <xdr:sp macro="" textlink="">
      <xdr:nvSpPr>
        <xdr:cNvPr id="624" name="円/楕円 623"/>
        <xdr:cNvSpPr/>
      </xdr:nvSpPr>
      <xdr:spPr>
        <a:xfrm>
          <a:off x="14541500" y="127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157062</xdr:rowOff>
    </xdr:from>
    <xdr:ext cx="534377" cy="259045"/>
    <xdr:sp macro="" textlink="">
      <xdr:nvSpPr>
        <xdr:cNvPr id="625" name="テキスト ボックス 624"/>
        <xdr:cNvSpPr txBox="1"/>
      </xdr:nvSpPr>
      <xdr:spPr>
        <a:xfrm>
          <a:off x="14325111" y="125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139878</xdr:rowOff>
    </xdr:from>
    <xdr:to>
      <xdr:col>20</xdr:col>
      <xdr:colOff>9525</xdr:colOff>
      <xdr:row>74</xdr:row>
      <xdr:rowOff>70028</xdr:rowOff>
    </xdr:to>
    <xdr:sp macro="" textlink="">
      <xdr:nvSpPr>
        <xdr:cNvPr id="626" name="円/楕円 625"/>
        <xdr:cNvSpPr/>
      </xdr:nvSpPr>
      <xdr:spPr>
        <a:xfrm>
          <a:off x="13652500" y="126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86555</xdr:rowOff>
    </xdr:from>
    <xdr:ext cx="534377" cy="259045"/>
    <xdr:sp macro="" textlink="">
      <xdr:nvSpPr>
        <xdr:cNvPr id="627" name="テキスト ボックス 626"/>
        <xdr:cNvSpPr txBox="1"/>
      </xdr:nvSpPr>
      <xdr:spPr>
        <a:xfrm>
          <a:off x="13436111" y="12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62791</xdr:rowOff>
    </xdr:from>
    <xdr:to>
      <xdr:col>18</xdr:col>
      <xdr:colOff>492125</xdr:colOff>
      <xdr:row>73</xdr:row>
      <xdr:rowOff>164391</xdr:rowOff>
    </xdr:to>
    <xdr:sp macro="" textlink="">
      <xdr:nvSpPr>
        <xdr:cNvPr id="628" name="円/楕円 627"/>
        <xdr:cNvSpPr/>
      </xdr:nvSpPr>
      <xdr:spPr>
        <a:xfrm>
          <a:off x="12763500" y="125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9468</xdr:rowOff>
    </xdr:from>
    <xdr:ext cx="534377" cy="259045"/>
    <xdr:sp macro="" textlink="">
      <xdr:nvSpPr>
        <xdr:cNvPr id="629" name="テキスト ボックス 628"/>
        <xdr:cNvSpPr txBox="1"/>
      </xdr:nvSpPr>
      <xdr:spPr>
        <a:xfrm>
          <a:off x="12547111" y="123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3" name="直線コネクタ 652"/>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4"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5" name="直線コネクタ 654"/>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6"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7" name="直線コネクタ 656"/>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84417</xdr:rowOff>
    </xdr:from>
    <xdr:to>
      <xdr:col>23</xdr:col>
      <xdr:colOff>517525</xdr:colOff>
      <xdr:row>97</xdr:row>
      <xdr:rowOff>143548</xdr:rowOff>
    </xdr:to>
    <xdr:cxnSp macro="">
      <xdr:nvCxnSpPr>
        <xdr:cNvPr id="658" name="直線コネクタ 657"/>
        <xdr:cNvCxnSpPr/>
      </xdr:nvCxnSpPr>
      <xdr:spPr>
        <a:xfrm flipV="1">
          <a:off x="15481300" y="16715067"/>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59"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0" name="フローチャート : 判断 659"/>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33706</xdr:rowOff>
    </xdr:from>
    <xdr:to>
      <xdr:col>22</xdr:col>
      <xdr:colOff>365125</xdr:colOff>
      <xdr:row>97</xdr:row>
      <xdr:rowOff>143548</xdr:rowOff>
    </xdr:to>
    <xdr:cxnSp macro="">
      <xdr:nvCxnSpPr>
        <xdr:cNvPr id="661" name="直線コネクタ 660"/>
        <xdr:cNvCxnSpPr/>
      </xdr:nvCxnSpPr>
      <xdr:spPr>
        <a:xfrm>
          <a:off x="14592300" y="16664356"/>
          <a:ext cx="889000" cy="10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2" name="フローチャート : 判断 661"/>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3" name="テキスト ボックス 662"/>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33706</xdr:rowOff>
    </xdr:from>
    <xdr:to>
      <xdr:col>21</xdr:col>
      <xdr:colOff>161925</xdr:colOff>
      <xdr:row>97</xdr:row>
      <xdr:rowOff>130384</xdr:rowOff>
    </xdr:to>
    <xdr:cxnSp macro="">
      <xdr:nvCxnSpPr>
        <xdr:cNvPr id="664" name="直線コネクタ 663"/>
        <xdr:cNvCxnSpPr/>
      </xdr:nvCxnSpPr>
      <xdr:spPr>
        <a:xfrm flipV="1">
          <a:off x="13703300" y="16664356"/>
          <a:ext cx="8890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5" name="フローチャート : 判断 664"/>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6" name="テキスト ボックス 665"/>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130384</xdr:rowOff>
    </xdr:from>
    <xdr:to>
      <xdr:col>19</xdr:col>
      <xdr:colOff>644525</xdr:colOff>
      <xdr:row>99</xdr:row>
      <xdr:rowOff>35592</xdr:rowOff>
    </xdr:to>
    <xdr:cxnSp macro="">
      <xdr:nvCxnSpPr>
        <xdr:cNvPr id="667" name="直線コネクタ 666"/>
        <xdr:cNvCxnSpPr/>
      </xdr:nvCxnSpPr>
      <xdr:spPr>
        <a:xfrm flipV="1">
          <a:off x="12814300" y="16761034"/>
          <a:ext cx="889000" cy="2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8" name="フローチャート : 判断 667"/>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9" name="テキスト ボックス 668"/>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0" name="フローチャート : 判断 669"/>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1" name="テキスト ボックス 670"/>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33617</xdr:rowOff>
    </xdr:from>
    <xdr:to>
      <xdr:col>23</xdr:col>
      <xdr:colOff>568325</xdr:colOff>
      <xdr:row>97</xdr:row>
      <xdr:rowOff>135217</xdr:rowOff>
    </xdr:to>
    <xdr:sp macro="" textlink="">
      <xdr:nvSpPr>
        <xdr:cNvPr id="677" name="円/楕円 676"/>
        <xdr:cNvSpPr/>
      </xdr:nvSpPr>
      <xdr:spPr>
        <a:xfrm>
          <a:off x="16268700" y="166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56494</xdr:rowOff>
    </xdr:from>
    <xdr:ext cx="534377" cy="259045"/>
    <xdr:sp macro="" textlink="">
      <xdr:nvSpPr>
        <xdr:cNvPr id="678" name="積立金該当値テキスト"/>
        <xdr:cNvSpPr txBox="1"/>
      </xdr:nvSpPr>
      <xdr:spPr>
        <a:xfrm>
          <a:off x="16370300" y="165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92748</xdr:rowOff>
    </xdr:from>
    <xdr:to>
      <xdr:col>22</xdr:col>
      <xdr:colOff>415925</xdr:colOff>
      <xdr:row>98</xdr:row>
      <xdr:rowOff>22898</xdr:rowOff>
    </xdr:to>
    <xdr:sp macro="" textlink="">
      <xdr:nvSpPr>
        <xdr:cNvPr id="679" name="円/楕円 678"/>
        <xdr:cNvSpPr/>
      </xdr:nvSpPr>
      <xdr:spPr>
        <a:xfrm>
          <a:off x="15430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39425</xdr:rowOff>
    </xdr:from>
    <xdr:ext cx="534377" cy="259045"/>
    <xdr:sp macro="" textlink="">
      <xdr:nvSpPr>
        <xdr:cNvPr id="680" name="テキスト ボックス 679"/>
        <xdr:cNvSpPr txBox="1"/>
      </xdr:nvSpPr>
      <xdr:spPr>
        <a:xfrm>
          <a:off x="15214111" y="164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154356</xdr:rowOff>
    </xdr:from>
    <xdr:to>
      <xdr:col>21</xdr:col>
      <xdr:colOff>212725</xdr:colOff>
      <xdr:row>97</xdr:row>
      <xdr:rowOff>84506</xdr:rowOff>
    </xdr:to>
    <xdr:sp macro="" textlink="">
      <xdr:nvSpPr>
        <xdr:cNvPr id="681" name="円/楕円 680"/>
        <xdr:cNvSpPr/>
      </xdr:nvSpPr>
      <xdr:spPr>
        <a:xfrm>
          <a:off x="14541500" y="166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101033</xdr:rowOff>
    </xdr:from>
    <xdr:ext cx="534377" cy="259045"/>
    <xdr:sp macro="" textlink="">
      <xdr:nvSpPr>
        <xdr:cNvPr id="682" name="テキスト ボックス 681"/>
        <xdr:cNvSpPr txBox="1"/>
      </xdr:nvSpPr>
      <xdr:spPr>
        <a:xfrm>
          <a:off x="14325111" y="163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79584</xdr:rowOff>
    </xdr:from>
    <xdr:to>
      <xdr:col>20</xdr:col>
      <xdr:colOff>9525</xdr:colOff>
      <xdr:row>98</xdr:row>
      <xdr:rowOff>9734</xdr:rowOff>
    </xdr:to>
    <xdr:sp macro="" textlink="">
      <xdr:nvSpPr>
        <xdr:cNvPr id="683" name="円/楕円 682"/>
        <xdr:cNvSpPr/>
      </xdr:nvSpPr>
      <xdr:spPr>
        <a:xfrm>
          <a:off x="13652500" y="1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861</xdr:rowOff>
    </xdr:from>
    <xdr:ext cx="534377" cy="259045"/>
    <xdr:sp macro="" textlink="">
      <xdr:nvSpPr>
        <xdr:cNvPr id="684" name="テキスト ボックス 683"/>
        <xdr:cNvSpPr txBox="1"/>
      </xdr:nvSpPr>
      <xdr:spPr>
        <a:xfrm>
          <a:off x="13436111" y="168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156242</xdr:rowOff>
    </xdr:from>
    <xdr:to>
      <xdr:col>18</xdr:col>
      <xdr:colOff>492125</xdr:colOff>
      <xdr:row>99</xdr:row>
      <xdr:rowOff>86392</xdr:rowOff>
    </xdr:to>
    <xdr:sp macro="" textlink="">
      <xdr:nvSpPr>
        <xdr:cNvPr id="685" name="円/楕円 684"/>
        <xdr:cNvSpPr/>
      </xdr:nvSpPr>
      <xdr:spPr>
        <a:xfrm>
          <a:off x="12763500" y="169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77519</xdr:rowOff>
    </xdr:from>
    <xdr:ext cx="378565" cy="259045"/>
    <xdr:sp macro="" textlink="">
      <xdr:nvSpPr>
        <xdr:cNvPr id="686" name="テキスト ボックス 685"/>
        <xdr:cNvSpPr txBox="1"/>
      </xdr:nvSpPr>
      <xdr:spPr>
        <a:xfrm>
          <a:off x="12625017" y="17051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2" name="直線コネクタ 711"/>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5"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6" name="直線コネクタ 715"/>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33565</xdr:rowOff>
    </xdr:from>
    <xdr:to>
      <xdr:col>32</xdr:col>
      <xdr:colOff>187325</xdr:colOff>
      <xdr:row>39</xdr:row>
      <xdr:rowOff>98878</xdr:rowOff>
    </xdr:to>
    <xdr:cxnSp macro="">
      <xdr:nvCxnSpPr>
        <xdr:cNvPr id="717" name="直線コネクタ 716"/>
        <xdr:cNvCxnSpPr/>
      </xdr:nvCxnSpPr>
      <xdr:spPr>
        <a:xfrm>
          <a:off x="21323300" y="6720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18"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19" name="フローチャート : 判断 718"/>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33565</xdr:rowOff>
    </xdr:from>
    <xdr:to>
      <xdr:col>31</xdr:col>
      <xdr:colOff>34925</xdr:colOff>
      <xdr:row>39</xdr:row>
      <xdr:rowOff>98878</xdr:rowOff>
    </xdr:to>
    <xdr:cxnSp macro="">
      <xdr:nvCxnSpPr>
        <xdr:cNvPr id="720" name="直線コネクタ 719"/>
        <xdr:cNvCxnSpPr/>
      </xdr:nvCxnSpPr>
      <xdr:spPr>
        <a:xfrm flipV="1">
          <a:off x="20434300" y="6720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1" name="フローチャート : 判断 720"/>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2" name="テキスト ボックス 721"/>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4" name="フローチャート : 判断 723"/>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5" name="テキスト ボックス 724"/>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7" name="フローチャート : 判断 726"/>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8" name="テキスト ボックス 727"/>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9" name="フローチャート : 判断 728"/>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0" name="テキスト ボックス 729"/>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154215</xdr:rowOff>
    </xdr:from>
    <xdr:to>
      <xdr:col>31</xdr:col>
      <xdr:colOff>85725</xdr:colOff>
      <xdr:row>39</xdr:row>
      <xdr:rowOff>84365</xdr:rowOff>
    </xdr:to>
    <xdr:sp macro="" textlink="">
      <xdr:nvSpPr>
        <xdr:cNvPr id="738" name="円/楕円 737"/>
        <xdr:cNvSpPr/>
      </xdr:nvSpPr>
      <xdr:spPr>
        <a:xfrm>
          <a:off x="21272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75492</xdr:rowOff>
    </xdr:from>
    <xdr:ext cx="378565" cy="259045"/>
    <xdr:sp macro="" textlink="">
      <xdr:nvSpPr>
        <xdr:cNvPr id="739" name="テキスト ボックス 738"/>
        <xdr:cNvSpPr txBox="1"/>
      </xdr:nvSpPr>
      <xdr:spPr>
        <a:xfrm>
          <a:off x="21134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7" name="直線コネクタ 766"/>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0"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1" name="直線コネクタ 770"/>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84196</xdr:rowOff>
    </xdr:from>
    <xdr:to>
      <xdr:col>32</xdr:col>
      <xdr:colOff>187325</xdr:colOff>
      <xdr:row>57</xdr:row>
      <xdr:rowOff>84607</xdr:rowOff>
    </xdr:to>
    <xdr:cxnSp macro="">
      <xdr:nvCxnSpPr>
        <xdr:cNvPr id="772" name="直線コネクタ 771"/>
        <xdr:cNvCxnSpPr/>
      </xdr:nvCxnSpPr>
      <xdr:spPr>
        <a:xfrm>
          <a:off x="21323300" y="985684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3"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4" name="フローチャート : 判断 773"/>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81910</xdr:rowOff>
    </xdr:from>
    <xdr:to>
      <xdr:col>31</xdr:col>
      <xdr:colOff>34925</xdr:colOff>
      <xdr:row>57</xdr:row>
      <xdr:rowOff>84196</xdr:rowOff>
    </xdr:to>
    <xdr:cxnSp macro="">
      <xdr:nvCxnSpPr>
        <xdr:cNvPr id="775" name="直線コネクタ 774"/>
        <xdr:cNvCxnSpPr/>
      </xdr:nvCxnSpPr>
      <xdr:spPr>
        <a:xfrm>
          <a:off x="20434300" y="98545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6" name="フローチャート : 判断 775"/>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7" name="テキスト ボックス 776"/>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75738</xdr:rowOff>
    </xdr:from>
    <xdr:to>
      <xdr:col>29</xdr:col>
      <xdr:colOff>517525</xdr:colOff>
      <xdr:row>57</xdr:row>
      <xdr:rowOff>81910</xdr:rowOff>
    </xdr:to>
    <xdr:cxnSp macro="">
      <xdr:nvCxnSpPr>
        <xdr:cNvPr id="778" name="直線コネクタ 777"/>
        <xdr:cNvCxnSpPr/>
      </xdr:nvCxnSpPr>
      <xdr:spPr>
        <a:xfrm>
          <a:off x="19545300" y="984838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79" name="フローチャート : 判断 778"/>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0" name="テキスト ボックス 779"/>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75738</xdr:rowOff>
    </xdr:from>
    <xdr:to>
      <xdr:col>28</xdr:col>
      <xdr:colOff>314325</xdr:colOff>
      <xdr:row>58</xdr:row>
      <xdr:rowOff>66411</xdr:rowOff>
    </xdr:to>
    <xdr:cxnSp macro="">
      <xdr:nvCxnSpPr>
        <xdr:cNvPr id="781" name="直線コネクタ 780"/>
        <xdr:cNvCxnSpPr/>
      </xdr:nvCxnSpPr>
      <xdr:spPr>
        <a:xfrm flipV="1">
          <a:off x="18656300" y="9848388"/>
          <a:ext cx="889000" cy="16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2" name="フローチャート : 判断 781"/>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3" name="テキスト ボックス 782"/>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4" name="フローチャート : 判断 783"/>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5" name="テキスト ボックス 784"/>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33807</xdr:rowOff>
    </xdr:from>
    <xdr:to>
      <xdr:col>32</xdr:col>
      <xdr:colOff>238125</xdr:colOff>
      <xdr:row>57</xdr:row>
      <xdr:rowOff>135407</xdr:rowOff>
    </xdr:to>
    <xdr:sp macro="" textlink="">
      <xdr:nvSpPr>
        <xdr:cNvPr id="791" name="円/楕円 790"/>
        <xdr:cNvSpPr/>
      </xdr:nvSpPr>
      <xdr:spPr>
        <a:xfrm>
          <a:off x="221107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56684</xdr:rowOff>
    </xdr:from>
    <xdr:ext cx="469744" cy="259045"/>
    <xdr:sp macro="" textlink="">
      <xdr:nvSpPr>
        <xdr:cNvPr id="792" name="貸付金該当値テキスト"/>
        <xdr:cNvSpPr txBox="1"/>
      </xdr:nvSpPr>
      <xdr:spPr>
        <a:xfrm>
          <a:off x="22212300" y="96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33396</xdr:rowOff>
    </xdr:from>
    <xdr:to>
      <xdr:col>31</xdr:col>
      <xdr:colOff>85725</xdr:colOff>
      <xdr:row>57</xdr:row>
      <xdr:rowOff>134996</xdr:rowOff>
    </xdr:to>
    <xdr:sp macro="" textlink="">
      <xdr:nvSpPr>
        <xdr:cNvPr id="793" name="円/楕円 792"/>
        <xdr:cNvSpPr/>
      </xdr:nvSpPr>
      <xdr:spPr>
        <a:xfrm>
          <a:off x="21272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151523</xdr:rowOff>
    </xdr:from>
    <xdr:ext cx="469744" cy="259045"/>
    <xdr:sp macro="" textlink="">
      <xdr:nvSpPr>
        <xdr:cNvPr id="794" name="テキスト ボックス 793"/>
        <xdr:cNvSpPr txBox="1"/>
      </xdr:nvSpPr>
      <xdr:spPr>
        <a:xfrm>
          <a:off x="21088427" y="958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31110</xdr:rowOff>
    </xdr:from>
    <xdr:to>
      <xdr:col>29</xdr:col>
      <xdr:colOff>568325</xdr:colOff>
      <xdr:row>57</xdr:row>
      <xdr:rowOff>132710</xdr:rowOff>
    </xdr:to>
    <xdr:sp macro="" textlink="">
      <xdr:nvSpPr>
        <xdr:cNvPr id="795" name="円/楕円 794"/>
        <xdr:cNvSpPr/>
      </xdr:nvSpPr>
      <xdr:spPr>
        <a:xfrm>
          <a:off x="20383500" y="98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149237</xdr:rowOff>
    </xdr:from>
    <xdr:ext cx="469744" cy="259045"/>
    <xdr:sp macro="" textlink="">
      <xdr:nvSpPr>
        <xdr:cNvPr id="796" name="テキスト ボックス 795"/>
        <xdr:cNvSpPr txBox="1"/>
      </xdr:nvSpPr>
      <xdr:spPr>
        <a:xfrm>
          <a:off x="20199427" y="95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24938</xdr:rowOff>
    </xdr:from>
    <xdr:to>
      <xdr:col>28</xdr:col>
      <xdr:colOff>365125</xdr:colOff>
      <xdr:row>57</xdr:row>
      <xdr:rowOff>126538</xdr:rowOff>
    </xdr:to>
    <xdr:sp macro="" textlink="">
      <xdr:nvSpPr>
        <xdr:cNvPr id="797" name="円/楕円 796"/>
        <xdr:cNvSpPr/>
      </xdr:nvSpPr>
      <xdr:spPr>
        <a:xfrm>
          <a:off x="19494500" y="97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143065</xdr:rowOff>
    </xdr:from>
    <xdr:ext cx="469744" cy="259045"/>
    <xdr:sp macro="" textlink="">
      <xdr:nvSpPr>
        <xdr:cNvPr id="798" name="テキスト ボックス 797"/>
        <xdr:cNvSpPr txBox="1"/>
      </xdr:nvSpPr>
      <xdr:spPr>
        <a:xfrm>
          <a:off x="19310427" y="95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15611</xdr:rowOff>
    </xdr:from>
    <xdr:to>
      <xdr:col>27</xdr:col>
      <xdr:colOff>161925</xdr:colOff>
      <xdr:row>58</xdr:row>
      <xdr:rowOff>117211</xdr:rowOff>
    </xdr:to>
    <xdr:sp macro="" textlink="">
      <xdr:nvSpPr>
        <xdr:cNvPr id="799" name="円/楕円 798"/>
        <xdr:cNvSpPr/>
      </xdr:nvSpPr>
      <xdr:spPr>
        <a:xfrm>
          <a:off x="18605500" y="9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108338</xdr:rowOff>
    </xdr:from>
    <xdr:ext cx="469744" cy="259045"/>
    <xdr:sp macro="" textlink="">
      <xdr:nvSpPr>
        <xdr:cNvPr id="800" name="テキスト ボックス 799"/>
        <xdr:cNvSpPr txBox="1"/>
      </xdr:nvSpPr>
      <xdr:spPr>
        <a:xfrm>
          <a:off x="18421427" y="10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5" name="直線コネクタ 824"/>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6"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7" name="直線コネクタ 826"/>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28"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29" name="直線コネクタ 828"/>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48641</xdr:rowOff>
    </xdr:from>
    <xdr:to>
      <xdr:col>32</xdr:col>
      <xdr:colOff>187325</xdr:colOff>
      <xdr:row>73</xdr:row>
      <xdr:rowOff>59119</xdr:rowOff>
    </xdr:to>
    <xdr:cxnSp macro="">
      <xdr:nvCxnSpPr>
        <xdr:cNvPr id="830" name="直線コネクタ 829"/>
        <xdr:cNvCxnSpPr/>
      </xdr:nvCxnSpPr>
      <xdr:spPr>
        <a:xfrm flipV="1">
          <a:off x="21323300" y="12393041"/>
          <a:ext cx="8382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1"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2" name="フローチャート : 判断 831"/>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59119</xdr:rowOff>
    </xdr:from>
    <xdr:to>
      <xdr:col>31</xdr:col>
      <xdr:colOff>34925</xdr:colOff>
      <xdr:row>73</xdr:row>
      <xdr:rowOff>149911</xdr:rowOff>
    </xdr:to>
    <xdr:cxnSp macro="">
      <xdr:nvCxnSpPr>
        <xdr:cNvPr id="833" name="直線コネクタ 832"/>
        <xdr:cNvCxnSpPr/>
      </xdr:nvCxnSpPr>
      <xdr:spPr>
        <a:xfrm flipV="1">
          <a:off x="20434300" y="12574969"/>
          <a:ext cx="889000" cy="9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5" name="テキスト ボックス 834"/>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149911</xdr:rowOff>
    </xdr:from>
    <xdr:to>
      <xdr:col>29</xdr:col>
      <xdr:colOff>517525</xdr:colOff>
      <xdr:row>73</xdr:row>
      <xdr:rowOff>164503</xdr:rowOff>
    </xdr:to>
    <xdr:cxnSp macro="">
      <xdr:nvCxnSpPr>
        <xdr:cNvPr id="836" name="直線コネクタ 835"/>
        <xdr:cNvCxnSpPr/>
      </xdr:nvCxnSpPr>
      <xdr:spPr>
        <a:xfrm flipV="1">
          <a:off x="19545300" y="12665761"/>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8" name="テキスト ボックス 837"/>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112078</xdr:rowOff>
    </xdr:from>
    <xdr:to>
      <xdr:col>28</xdr:col>
      <xdr:colOff>314325</xdr:colOff>
      <xdr:row>73</xdr:row>
      <xdr:rowOff>164503</xdr:rowOff>
    </xdr:to>
    <xdr:cxnSp macro="">
      <xdr:nvCxnSpPr>
        <xdr:cNvPr id="839" name="直線コネクタ 838"/>
        <xdr:cNvCxnSpPr/>
      </xdr:nvCxnSpPr>
      <xdr:spPr>
        <a:xfrm>
          <a:off x="18656300" y="12627928"/>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1" name="テキスト ボックス 840"/>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3" name="テキスト ボックス 842"/>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169291</xdr:rowOff>
    </xdr:from>
    <xdr:to>
      <xdr:col>32</xdr:col>
      <xdr:colOff>238125</xdr:colOff>
      <xdr:row>72</xdr:row>
      <xdr:rowOff>99441</xdr:rowOff>
    </xdr:to>
    <xdr:sp macro="" textlink="">
      <xdr:nvSpPr>
        <xdr:cNvPr id="849" name="円/楕円 848"/>
        <xdr:cNvSpPr/>
      </xdr:nvSpPr>
      <xdr:spPr>
        <a:xfrm>
          <a:off x="221107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84218</xdr:rowOff>
    </xdr:from>
    <xdr:ext cx="534377" cy="259045"/>
    <xdr:sp macro="" textlink="">
      <xdr:nvSpPr>
        <xdr:cNvPr id="850" name="繰出金該当値テキスト"/>
        <xdr:cNvSpPr txBox="1"/>
      </xdr:nvSpPr>
      <xdr:spPr>
        <a:xfrm>
          <a:off x="22212300" y="122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82,780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8319</xdr:rowOff>
    </xdr:from>
    <xdr:to>
      <xdr:col>31</xdr:col>
      <xdr:colOff>85725</xdr:colOff>
      <xdr:row>73</xdr:row>
      <xdr:rowOff>109919</xdr:rowOff>
    </xdr:to>
    <xdr:sp macro="" textlink="">
      <xdr:nvSpPr>
        <xdr:cNvPr id="851" name="円/楕円 850"/>
        <xdr:cNvSpPr/>
      </xdr:nvSpPr>
      <xdr:spPr>
        <a:xfrm>
          <a:off x="21272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126446</xdr:rowOff>
    </xdr:from>
    <xdr:ext cx="534377" cy="259045"/>
    <xdr:sp macro="" textlink="">
      <xdr:nvSpPr>
        <xdr:cNvPr id="852" name="テキスト ボックス 851"/>
        <xdr:cNvSpPr txBox="1"/>
      </xdr:nvSpPr>
      <xdr:spPr>
        <a:xfrm>
          <a:off x="21056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99111</xdr:rowOff>
    </xdr:from>
    <xdr:to>
      <xdr:col>29</xdr:col>
      <xdr:colOff>568325</xdr:colOff>
      <xdr:row>74</xdr:row>
      <xdr:rowOff>29261</xdr:rowOff>
    </xdr:to>
    <xdr:sp macro="" textlink="">
      <xdr:nvSpPr>
        <xdr:cNvPr id="853" name="円/楕円 852"/>
        <xdr:cNvSpPr/>
      </xdr:nvSpPr>
      <xdr:spPr>
        <a:xfrm>
          <a:off x="20383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45788</xdr:rowOff>
    </xdr:from>
    <xdr:ext cx="534377" cy="259045"/>
    <xdr:sp macro="" textlink="">
      <xdr:nvSpPr>
        <xdr:cNvPr id="854" name="テキスト ボックス 853"/>
        <xdr:cNvSpPr txBox="1"/>
      </xdr:nvSpPr>
      <xdr:spPr>
        <a:xfrm>
          <a:off x="20167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113703</xdr:rowOff>
    </xdr:from>
    <xdr:to>
      <xdr:col>28</xdr:col>
      <xdr:colOff>365125</xdr:colOff>
      <xdr:row>74</xdr:row>
      <xdr:rowOff>43853</xdr:rowOff>
    </xdr:to>
    <xdr:sp macro="" textlink="">
      <xdr:nvSpPr>
        <xdr:cNvPr id="855" name="円/楕円 854"/>
        <xdr:cNvSpPr/>
      </xdr:nvSpPr>
      <xdr:spPr>
        <a:xfrm>
          <a:off x="19494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60380</xdr:rowOff>
    </xdr:from>
    <xdr:ext cx="534377" cy="259045"/>
    <xdr:sp macro="" textlink="">
      <xdr:nvSpPr>
        <xdr:cNvPr id="856" name="テキスト ボックス 855"/>
        <xdr:cNvSpPr txBox="1"/>
      </xdr:nvSpPr>
      <xdr:spPr>
        <a:xfrm>
          <a:off x="19278111" y="124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61278</xdr:rowOff>
    </xdr:from>
    <xdr:to>
      <xdr:col>27</xdr:col>
      <xdr:colOff>161925</xdr:colOff>
      <xdr:row>73</xdr:row>
      <xdr:rowOff>162878</xdr:rowOff>
    </xdr:to>
    <xdr:sp macro="" textlink="">
      <xdr:nvSpPr>
        <xdr:cNvPr id="857" name="円/楕円 856"/>
        <xdr:cNvSpPr/>
      </xdr:nvSpPr>
      <xdr:spPr>
        <a:xfrm>
          <a:off x="18605500" y="12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7955</xdr:rowOff>
    </xdr:from>
    <xdr:ext cx="534377" cy="259045"/>
    <xdr:sp macro="" textlink="">
      <xdr:nvSpPr>
        <xdr:cNvPr id="858" name="テキスト ボックス 857"/>
        <xdr:cNvSpPr txBox="1"/>
      </xdr:nvSpPr>
      <xdr:spPr>
        <a:xfrm>
          <a:off x="18389111" y="123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歳出決算総額は、住民一人あたり５６２，０１０円となっている。主な構成項目である人件費は、住民一人あたり９２，６８４円となっており、平成２６年度より１，０３０円減額しているものの、さほど大きな変化はなく同程度で推移している。類似団体と比較するとコストが高い状況にあるが、これは、公立で保育園や幼稚園を運営していること、また、</a:t>
          </a:r>
          <a:r>
            <a:rPr kumimoji="1" lang="ja-JP" altLang="en-US" sz="1100" baseline="0">
              <a:solidFill>
                <a:schemeClr val="dk1"/>
              </a:solidFill>
              <a:effectLst/>
              <a:latin typeface="+mn-lt"/>
              <a:ea typeface="+mn-ea"/>
              <a:cs typeface="+mn-cs"/>
            </a:rPr>
            <a:t>都市</a:t>
          </a:r>
          <a:r>
            <a:rPr kumimoji="1" lang="ja-JP" altLang="ja-JP" sz="1100" baseline="0">
              <a:solidFill>
                <a:schemeClr val="dk1"/>
              </a:solidFill>
              <a:effectLst/>
              <a:latin typeface="+mn-lt"/>
              <a:ea typeface="+mn-ea"/>
              <a:cs typeface="+mn-cs"/>
            </a:rPr>
            <a:t>ガスや水道といった企業部局もあり、職員数が類似団体よりも多いことが要因として考えられる。</a:t>
          </a:r>
          <a:r>
            <a:rPr kumimoji="1" lang="ja-JP" altLang="en-US" sz="1100" baseline="0">
              <a:solidFill>
                <a:schemeClr val="dk1"/>
              </a:solidFill>
              <a:effectLst/>
              <a:latin typeface="+mn-lt"/>
              <a:ea typeface="+mn-ea"/>
              <a:cs typeface="+mn-cs"/>
            </a:rPr>
            <a:t>また、施設数が多いことに伴い、</a:t>
          </a:r>
          <a:r>
            <a:rPr kumimoji="1" lang="ja-JP" altLang="ja-JP" sz="1100" baseline="0">
              <a:solidFill>
                <a:schemeClr val="dk1"/>
              </a:solidFill>
              <a:effectLst/>
              <a:latin typeface="+mn-lt"/>
              <a:ea typeface="+mn-ea"/>
              <a:cs typeface="+mn-cs"/>
            </a:rPr>
            <a:t>必然的に維持管理する</a:t>
          </a:r>
          <a:r>
            <a:rPr kumimoji="1" lang="ja-JP" altLang="en-US" sz="1100" baseline="0">
              <a:solidFill>
                <a:schemeClr val="dk1"/>
              </a:solidFill>
              <a:effectLst/>
              <a:latin typeface="+mn-lt"/>
              <a:ea typeface="+mn-ea"/>
              <a:cs typeface="+mn-cs"/>
            </a:rPr>
            <a:t>費用もかさみ</a:t>
          </a:r>
          <a:r>
            <a:rPr kumimoji="1" lang="ja-JP" altLang="ja-JP" sz="1100" baseline="0">
              <a:solidFill>
                <a:schemeClr val="dk1"/>
              </a:solidFill>
              <a:effectLst/>
              <a:latin typeface="+mn-lt"/>
              <a:ea typeface="+mn-ea"/>
              <a:cs typeface="+mn-cs"/>
            </a:rPr>
            <a:t>、維持補修費については類似団体で最も高い数値</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なっている。</a:t>
          </a:r>
          <a:endParaRPr lang="ja-JP" altLang="ja-JP" sz="1400">
            <a:effectLst/>
          </a:endParaRPr>
        </a:p>
        <a:p>
          <a:r>
            <a:rPr kumimoji="1" lang="ja-JP" altLang="ja-JP" sz="1100" baseline="0">
              <a:solidFill>
                <a:schemeClr val="dk1"/>
              </a:solidFill>
              <a:effectLst/>
              <a:latin typeface="+mn-lt"/>
              <a:ea typeface="+mn-ea"/>
              <a:cs typeface="+mn-cs"/>
            </a:rPr>
            <a:t>　市町村合併した要因もあるが、類似団体と比較すると、全体的にコストが高い傾向にあることから、今後は、第２次行財政推進計画に基づき、事業の見直しや組織の再編などにより財政コストの削減を図りながら、効率的で質の高い行財政運営に取り組む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22,220
22,143
249.17
12,571,559
11,870,593
602,220
7,245,744
14,652,647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139373</xdr:rowOff>
    </xdr:from>
    <xdr:to>
      <xdr:col>6</xdr:col>
      <xdr:colOff>511175</xdr:colOff>
      <xdr:row>33</xdr:row>
      <xdr:rowOff>68834</xdr:rowOff>
    </xdr:to>
    <xdr:cxnSp macro="">
      <xdr:nvCxnSpPr>
        <xdr:cNvPr id="63" name="直線コネクタ 62"/>
        <xdr:cNvCxnSpPr/>
      </xdr:nvCxnSpPr>
      <xdr:spPr>
        <a:xfrm flipV="1">
          <a:off x="3797300" y="5625773"/>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107043</xdr:rowOff>
    </xdr:from>
    <xdr:to>
      <xdr:col>5</xdr:col>
      <xdr:colOff>358775</xdr:colOff>
      <xdr:row>33</xdr:row>
      <xdr:rowOff>68834</xdr:rowOff>
    </xdr:to>
    <xdr:cxnSp macro="">
      <xdr:nvCxnSpPr>
        <xdr:cNvPr id="66" name="直線コネクタ 65"/>
        <xdr:cNvCxnSpPr/>
      </xdr:nvCxnSpPr>
      <xdr:spPr>
        <a:xfrm>
          <a:off x="2908300" y="5593443"/>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101818</xdr:rowOff>
    </xdr:from>
    <xdr:to>
      <xdr:col>4</xdr:col>
      <xdr:colOff>155575</xdr:colOff>
      <xdr:row>32</xdr:row>
      <xdr:rowOff>107043</xdr:rowOff>
    </xdr:to>
    <xdr:cxnSp macro="">
      <xdr:nvCxnSpPr>
        <xdr:cNvPr id="69" name="直線コネクタ 68"/>
        <xdr:cNvCxnSpPr/>
      </xdr:nvCxnSpPr>
      <xdr:spPr>
        <a:xfrm>
          <a:off x="2019300" y="558821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67528</xdr:rowOff>
    </xdr:from>
    <xdr:to>
      <xdr:col>2</xdr:col>
      <xdr:colOff>638175</xdr:colOff>
      <xdr:row>32</xdr:row>
      <xdr:rowOff>101818</xdr:rowOff>
    </xdr:to>
    <xdr:cxnSp macro="">
      <xdr:nvCxnSpPr>
        <xdr:cNvPr id="72" name="直線コネクタ 71"/>
        <xdr:cNvCxnSpPr/>
      </xdr:nvCxnSpPr>
      <xdr:spPr>
        <a:xfrm>
          <a:off x="1130300" y="538247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88573</xdr:rowOff>
    </xdr:from>
    <xdr:to>
      <xdr:col>6</xdr:col>
      <xdr:colOff>561975</xdr:colOff>
      <xdr:row>33</xdr:row>
      <xdr:rowOff>18723</xdr:rowOff>
    </xdr:to>
    <xdr:sp macro="" textlink="">
      <xdr:nvSpPr>
        <xdr:cNvPr id="82" name="円/楕円 81"/>
        <xdr:cNvSpPr/>
      </xdr:nvSpPr>
      <xdr:spPr>
        <a:xfrm>
          <a:off x="4584700" y="5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111450</xdr:rowOff>
    </xdr:from>
    <xdr:ext cx="469744" cy="259045"/>
    <xdr:sp macro="" textlink="">
      <xdr:nvSpPr>
        <xdr:cNvPr id="83" name="議会費該当値テキスト"/>
        <xdr:cNvSpPr txBox="1"/>
      </xdr:nvSpPr>
      <xdr:spPr>
        <a:xfrm>
          <a:off x="4686300" y="542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18034</xdr:rowOff>
    </xdr:from>
    <xdr:to>
      <xdr:col>5</xdr:col>
      <xdr:colOff>409575</xdr:colOff>
      <xdr:row>33</xdr:row>
      <xdr:rowOff>119634</xdr:rowOff>
    </xdr:to>
    <xdr:sp macro="" textlink="">
      <xdr:nvSpPr>
        <xdr:cNvPr id="84" name="円/楕円 83"/>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136161</xdr:rowOff>
    </xdr:from>
    <xdr:ext cx="469744" cy="259045"/>
    <xdr:sp macro="" textlink="">
      <xdr:nvSpPr>
        <xdr:cNvPr id="85" name="テキスト ボックス 84"/>
        <xdr:cNvSpPr txBox="1"/>
      </xdr:nvSpPr>
      <xdr:spPr>
        <a:xfrm>
          <a:off x="3562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56243</xdr:rowOff>
    </xdr:from>
    <xdr:to>
      <xdr:col>4</xdr:col>
      <xdr:colOff>206375</xdr:colOff>
      <xdr:row>32</xdr:row>
      <xdr:rowOff>157843</xdr:rowOff>
    </xdr:to>
    <xdr:sp macro="" textlink="">
      <xdr:nvSpPr>
        <xdr:cNvPr id="86" name="円/楕円 85"/>
        <xdr:cNvSpPr/>
      </xdr:nvSpPr>
      <xdr:spPr>
        <a:xfrm>
          <a:off x="2857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2920</xdr:rowOff>
    </xdr:from>
    <xdr:ext cx="469744" cy="259045"/>
    <xdr:sp macro="" textlink="">
      <xdr:nvSpPr>
        <xdr:cNvPr id="87" name="テキスト ボックス 86"/>
        <xdr:cNvSpPr txBox="1"/>
      </xdr:nvSpPr>
      <xdr:spPr>
        <a:xfrm>
          <a:off x="2673427"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51018</xdr:rowOff>
    </xdr:from>
    <xdr:to>
      <xdr:col>3</xdr:col>
      <xdr:colOff>3175</xdr:colOff>
      <xdr:row>32</xdr:row>
      <xdr:rowOff>152618</xdr:rowOff>
    </xdr:to>
    <xdr:sp macro="" textlink="">
      <xdr:nvSpPr>
        <xdr:cNvPr id="88" name="円/楕円 87"/>
        <xdr:cNvSpPr/>
      </xdr:nvSpPr>
      <xdr:spPr>
        <a:xfrm>
          <a:off x="1968500" y="55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169145</xdr:rowOff>
    </xdr:from>
    <xdr:ext cx="469744" cy="259045"/>
    <xdr:sp macro="" textlink="">
      <xdr:nvSpPr>
        <xdr:cNvPr id="89" name="テキスト ボックス 88"/>
        <xdr:cNvSpPr txBox="1"/>
      </xdr:nvSpPr>
      <xdr:spPr>
        <a:xfrm>
          <a:off x="1784427" y="53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16728</xdr:rowOff>
    </xdr:from>
    <xdr:to>
      <xdr:col>1</xdr:col>
      <xdr:colOff>485775</xdr:colOff>
      <xdr:row>31</xdr:row>
      <xdr:rowOff>118328</xdr:rowOff>
    </xdr:to>
    <xdr:sp macro="" textlink="">
      <xdr:nvSpPr>
        <xdr:cNvPr id="90" name="円/楕円 89"/>
        <xdr:cNvSpPr/>
      </xdr:nvSpPr>
      <xdr:spPr>
        <a:xfrm>
          <a:off x="1079500" y="53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134855</xdr:rowOff>
    </xdr:from>
    <xdr:ext cx="469744" cy="259045"/>
    <xdr:sp macro="" textlink="">
      <xdr:nvSpPr>
        <xdr:cNvPr id="91" name="テキスト ボックス 90"/>
        <xdr:cNvSpPr txBox="1"/>
      </xdr:nvSpPr>
      <xdr:spPr>
        <a:xfrm>
          <a:off x="895427" y="51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38517</xdr:rowOff>
    </xdr:from>
    <xdr:to>
      <xdr:col>6</xdr:col>
      <xdr:colOff>511175</xdr:colOff>
      <xdr:row>56</xdr:row>
      <xdr:rowOff>88516</xdr:rowOff>
    </xdr:to>
    <xdr:cxnSp macro="">
      <xdr:nvCxnSpPr>
        <xdr:cNvPr id="123" name="直線コネクタ 122"/>
        <xdr:cNvCxnSpPr/>
      </xdr:nvCxnSpPr>
      <xdr:spPr>
        <a:xfrm flipV="1">
          <a:off x="3797300" y="9639717"/>
          <a:ext cx="8382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85630</xdr:rowOff>
    </xdr:from>
    <xdr:to>
      <xdr:col>5</xdr:col>
      <xdr:colOff>358775</xdr:colOff>
      <xdr:row>56</xdr:row>
      <xdr:rowOff>88516</xdr:rowOff>
    </xdr:to>
    <xdr:cxnSp macro="">
      <xdr:nvCxnSpPr>
        <xdr:cNvPr id="126" name="直線コネクタ 125"/>
        <xdr:cNvCxnSpPr/>
      </xdr:nvCxnSpPr>
      <xdr:spPr>
        <a:xfrm>
          <a:off x="2908300" y="968683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85630</xdr:rowOff>
    </xdr:from>
    <xdr:to>
      <xdr:col>4</xdr:col>
      <xdr:colOff>155575</xdr:colOff>
      <xdr:row>57</xdr:row>
      <xdr:rowOff>112399</xdr:rowOff>
    </xdr:to>
    <xdr:cxnSp macro="">
      <xdr:nvCxnSpPr>
        <xdr:cNvPr id="129" name="直線コネクタ 128"/>
        <xdr:cNvCxnSpPr/>
      </xdr:nvCxnSpPr>
      <xdr:spPr>
        <a:xfrm flipV="1">
          <a:off x="2019300" y="9686830"/>
          <a:ext cx="889000" cy="19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112399</xdr:rowOff>
    </xdr:from>
    <xdr:to>
      <xdr:col>2</xdr:col>
      <xdr:colOff>638175</xdr:colOff>
      <xdr:row>58</xdr:row>
      <xdr:rowOff>70358</xdr:rowOff>
    </xdr:to>
    <xdr:cxnSp macro="">
      <xdr:nvCxnSpPr>
        <xdr:cNvPr id="132" name="直線コネクタ 131"/>
        <xdr:cNvCxnSpPr/>
      </xdr:nvCxnSpPr>
      <xdr:spPr>
        <a:xfrm flipV="1">
          <a:off x="1130300" y="9885049"/>
          <a:ext cx="889000" cy="1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159167</xdr:rowOff>
    </xdr:from>
    <xdr:to>
      <xdr:col>6</xdr:col>
      <xdr:colOff>561975</xdr:colOff>
      <xdr:row>56</xdr:row>
      <xdr:rowOff>89317</xdr:rowOff>
    </xdr:to>
    <xdr:sp macro="" textlink="">
      <xdr:nvSpPr>
        <xdr:cNvPr id="142" name="円/楕円 141"/>
        <xdr:cNvSpPr/>
      </xdr:nvSpPr>
      <xdr:spPr>
        <a:xfrm>
          <a:off x="4584700" y="95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10594</xdr:rowOff>
    </xdr:from>
    <xdr:ext cx="534377" cy="259045"/>
    <xdr:sp macro="" textlink="">
      <xdr:nvSpPr>
        <xdr:cNvPr id="143" name="総務費該当値テキスト"/>
        <xdr:cNvSpPr txBox="1"/>
      </xdr:nvSpPr>
      <xdr:spPr>
        <a:xfrm>
          <a:off x="4686300" y="94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37716</xdr:rowOff>
    </xdr:from>
    <xdr:to>
      <xdr:col>5</xdr:col>
      <xdr:colOff>409575</xdr:colOff>
      <xdr:row>56</xdr:row>
      <xdr:rowOff>139316</xdr:rowOff>
    </xdr:to>
    <xdr:sp macro="" textlink="">
      <xdr:nvSpPr>
        <xdr:cNvPr id="144" name="円/楕円 143"/>
        <xdr:cNvSpPr/>
      </xdr:nvSpPr>
      <xdr:spPr>
        <a:xfrm>
          <a:off x="3746500" y="96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155843</xdr:rowOff>
    </xdr:from>
    <xdr:ext cx="534377" cy="259045"/>
    <xdr:sp macro="" textlink="">
      <xdr:nvSpPr>
        <xdr:cNvPr id="145" name="テキスト ボックス 144"/>
        <xdr:cNvSpPr txBox="1"/>
      </xdr:nvSpPr>
      <xdr:spPr>
        <a:xfrm>
          <a:off x="3530111" y="94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34830</xdr:rowOff>
    </xdr:from>
    <xdr:to>
      <xdr:col>4</xdr:col>
      <xdr:colOff>206375</xdr:colOff>
      <xdr:row>56</xdr:row>
      <xdr:rowOff>136430</xdr:rowOff>
    </xdr:to>
    <xdr:sp macro="" textlink="">
      <xdr:nvSpPr>
        <xdr:cNvPr id="146" name="円/楕円 145"/>
        <xdr:cNvSpPr/>
      </xdr:nvSpPr>
      <xdr:spPr>
        <a:xfrm>
          <a:off x="2857500" y="96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152957</xdr:rowOff>
    </xdr:from>
    <xdr:ext cx="534377" cy="259045"/>
    <xdr:sp macro="" textlink="">
      <xdr:nvSpPr>
        <xdr:cNvPr id="147" name="テキスト ボックス 146"/>
        <xdr:cNvSpPr txBox="1"/>
      </xdr:nvSpPr>
      <xdr:spPr>
        <a:xfrm>
          <a:off x="2641111" y="9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61599</xdr:rowOff>
    </xdr:from>
    <xdr:to>
      <xdr:col>3</xdr:col>
      <xdr:colOff>3175</xdr:colOff>
      <xdr:row>57</xdr:row>
      <xdr:rowOff>163199</xdr:rowOff>
    </xdr:to>
    <xdr:sp macro="" textlink="">
      <xdr:nvSpPr>
        <xdr:cNvPr id="148" name="円/楕円 147"/>
        <xdr:cNvSpPr/>
      </xdr:nvSpPr>
      <xdr:spPr>
        <a:xfrm>
          <a:off x="1968500" y="98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8276</xdr:rowOff>
    </xdr:from>
    <xdr:ext cx="534377" cy="259045"/>
    <xdr:sp macro="" textlink="">
      <xdr:nvSpPr>
        <xdr:cNvPr id="149" name="テキスト ボックス 148"/>
        <xdr:cNvSpPr txBox="1"/>
      </xdr:nvSpPr>
      <xdr:spPr>
        <a:xfrm>
          <a:off x="1752111" y="960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19558</xdr:rowOff>
    </xdr:from>
    <xdr:to>
      <xdr:col>1</xdr:col>
      <xdr:colOff>485775</xdr:colOff>
      <xdr:row>58</xdr:row>
      <xdr:rowOff>121158</xdr:rowOff>
    </xdr:to>
    <xdr:sp macro="" textlink="">
      <xdr:nvSpPr>
        <xdr:cNvPr id="150" name="円/楕円 149"/>
        <xdr:cNvSpPr/>
      </xdr:nvSpPr>
      <xdr:spPr>
        <a:xfrm>
          <a:off x="1079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112285</xdr:rowOff>
    </xdr:from>
    <xdr:ext cx="534377" cy="259045"/>
    <xdr:sp macro="" textlink="">
      <xdr:nvSpPr>
        <xdr:cNvPr id="151" name="テキスト ボックス 150"/>
        <xdr:cNvSpPr txBox="1"/>
      </xdr:nvSpPr>
      <xdr:spPr>
        <a:xfrm>
          <a:off x="863111" y="10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109696</xdr:rowOff>
    </xdr:from>
    <xdr:to>
      <xdr:col>6</xdr:col>
      <xdr:colOff>511175</xdr:colOff>
      <xdr:row>77</xdr:row>
      <xdr:rowOff>157277</xdr:rowOff>
    </xdr:to>
    <xdr:cxnSp macro="">
      <xdr:nvCxnSpPr>
        <xdr:cNvPr id="180" name="直線コネクタ 179"/>
        <xdr:cNvCxnSpPr/>
      </xdr:nvCxnSpPr>
      <xdr:spPr>
        <a:xfrm flipV="1">
          <a:off x="3797300" y="13311346"/>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157277</xdr:rowOff>
    </xdr:from>
    <xdr:to>
      <xdr:col>5</xdr:col>
      <xdr:colOff>358775</xdr:colOff>
      <xdr:row>77</xdr:row>
      <xdr:rowOff>161595</xdr:rowOff>
    </xdr:to>
    <xdr:cxnSp macro="">
      <xdr:nvCxnSpPr>
        <xdr:cNvPr id="183" name="直線コネクタ 182"/>
        <xdr:cNvCxnSpPr/>
      </xdr:nvCxnSpPr>
      <xdr:spPr>
        <a:xfrm flipV="1">
          <a:off x="2908300" y="13358927"/>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161595</xdr:rowOff>
    </xdr:from>
    <xdr:to>
      <xdr:col>4</xdr:col>
      <xdr:colOff>155575</xdr:colOff>
      <xdr:row>78</xdr:row>
      <xdr:rowOff>4077</xdr:rowOff>
    </xdr:to>
    <xdr:cxnSp macro="">
      <xdr:nvCxnSpPr>
        <xdr:cNvPr id="186" name="直線コネクタ 185"/>
        <xdr:cNvCxnSpPr/>
      </xdr:nvCxnSpPr>
      <xdr:spPr>
        <a:xfrm flipV="1">
          <a:off x="2019300" y="13363245"/>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169432</xdr:rowOff>
    </xdr:from>
    <xdr:to>
      <xdr:col>2</xdr:col>
      <xdr:colOff>638175</xdr:colOff>
      <xdr:row>78</xdr:row>
      <xdr:rowOff>4077</xdr:rowOff>
    </xdr:to>
    <xdr:cxnSp macro="">
      <xdr:nvCxnSpPr>
        <xdr:cNvPr id="189" name="直線コネクタ 188"/>
        <xdr:cNvCxnSpPr/>
      </xdr:nvCxnSpPr>
      <xdr:spPr>
        <a:xfrm>
          <a:off x="1130300" y="1337108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58896</xdr:rowOff>
    </xdr:from>
    <xdr:to>
      <xdr:col>6</xdr:col>
      <xdr:colOff>561975</xdr:colOff>
      <xdr:row>77</xdr:row>
      <xdr:rowOff>160496</xdr:rowOff>
    </xdr:to>
    <xdr:sp macro="" textlink="">
      <xdr:nvSpPr>
        <xdr:cNvPr id="199" name="円/楕円 198"/>
        <xdr:cNvSpPr/>
      </xdr:nvSpPr>
      <xdr:spPr>
        <a:xfrm>
          <a:off x="4584700" y="132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18273</xdr:rowOff>
    </xdr:from>
    <xdr:ext cx="599010" cy="259045"/>
    <xdr:sp macro="" textlink="">
      <xdr:nvSpPr>
        <xdr:cNvPr id="200" name="民生費該当値テキスト"/>
        <xdr:cNvSpPr txBox="1"/>
      </xdr:nvSpPr>
      <xdr:spPr>
        <a:xfrm>
          <a:off x="4686300" y="1304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106477</xdr:rowOff>
    </xdr:from>
    <xdr:to>
      <xdr:col>5</xdr:col>
      <xdr:colOff>409575</xdr:colOff>
      <xdr:row>78</xdr:row>
      <xdr:rowOff>36627</xdr:rowOff>
    </xdr:to>
    <xdr:sp macro="" textlink="">
      <xdr:nvSpPr>
        <xdr:cNvPr id="201" name="円/楕円 200"/>
        <xdr:cNvSpPr/>
      </xdr:nvSpPr>
      <xdr:spPr>
        <a:xfrm>
          <a:off x="3746500" y="133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53154</xdr:rowOff>
    </xdr:from>
    <xdr:ext cx="599010" cy="259045"/>
    <xdr:sp macro="" textlink="">
      <xdr:nvSpPr>
        <xdr:cNvPr id="202" name="テキスト ボックス 201"/>
        <xdr:cNvSpPr txBox="1"/>
      </xdr:nvSpPr>
      <xdr:spPr>
        <a:xfrm>
          <a:off x="3497794" y="1308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110795</xdr:rowOff>
    </xdr:from>
    <xdr:to>
      <xdr:col>4</xdr:col>
      <xdr:colOff>206375</xdr:colOff>
      <xdr:row>78</xdr:row>
      <xdr:rowOff>40945</xdr:rowOff>
    </xdr:to>
    <xdr:sp macro="" textlink="">
      <xdr:nvSpPr>
        <xdr:cNvPr id="203" name="円/楕円 202"/>
        <xdr:cNvSpPr/>
      </xdr:nvSpPr>
      <xdr:spPr>
        <a:xfrm>
          <a:off x="2857500" y="133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57472</xdr:rowOff>
    </xdr:from>
    <xdr:ext cx="599010" cy="259045"/>
    <xdr:sp macro="" textlink="">
      <xdr:nvSpPr>
        <xdr:cNvPr id="204" name="テキスト ボックス 203"/>
        <xdr:cNvSpPr txBox="1"/>
      </xdr:nvSpPr>
      <xdr:spPr>
        <a:xfrm>
          <a:off x="2608794" y="1308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124727</xdr:rowOff>
    </xdr:from>
    <xdr:to>
      <xdr:col>3</xdr:col>
      <xdr:colOff>3175</xdr:colOff>
      <xdr:row>78</xdr:row>
      <xdr:rowOff>54877</xdr:rowOff>
    </xdr:to>
    <xdr:sp macro="" textlink="">
      <xdr:nvSpPr>
        <xdr:cNvPr id="205" name="円/楕円 204"/>
        <xdr:cNvSpPr/>
      </xdr:nvSpPr>
      <xdr:spPr>
        <a:xfrm>
          <a:off x="1968500" y="133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71404</xdr:rowOff>
    </xdr:from>
    <xdr:ext cx="599010" cy="259045"/>
    <xdr:sp macro="" textlink="">
      <xdr:nvSpPr>
        <xdr:cNvPr id="206" name="テキスト ボックス 205"/>
        <xdr:cNvSpPr txBox="1"/>
      </xdr:nvSpPr>
      <xdr:spPr>
        <a:xfrm>
          <a:off x="1719794" y="131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118632</xdr:rowOff>
    </xdr:from>
    <xdr:to>
      <xdr:col>1</xdr:col>
      <xdr:colOff>485775</xdr:colOff>
      <xdr:row>78</xdr:row>
      <xdr:rowOff>48782</xdr:rowOff>
    </xdr:to>
    <xdr:sp macro="" textlink="">
      <xdr:nvSpPr>
        <xdr:cNvPr id="207" name="円/楕円 206"/>
        <xdr:cNvSpPr/>
      </xdr:nvSpPr>
      <xdr:spPr>
        <a:xfrm>
          <a:off x="1079500" y="133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65309</xdr:rowOff>
    </xdr:from>
    <xdr:ext cx="599010" cy="259045"/>
    <xdr:sp macro="" textlink="">
      <xdr:nvSpPr>
        <xdr:cNvPr id="208" name="テキスト ボックス 207"/>
        <xdr:cNvSpPr txBox="1"/>
      </xdr:nvSpPr>
      <xdr:spPr>
        <a:xfrm>
          <a:off x="830794" y="1309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93556</xdr:rowOff>
    </xdr:from>
    <xdr:to>
      <xdr:col>6</xdr:col>
      <xdr:colOff>511175</xdr:colOff>
      <xdr:row>99</xdr:row>
      <xdr:rowOff>101736</xdr:rowOff>
    </xdr:to>
    <xdr:cxnSp macro="">
      <xdr:nvCxnSpPr>
        <xdr:cNvPr id="240" name="直線コネクタ 239"/>
        <xdr:cNvCxnSpPr/>
      </xdr:nvCxnSpPr>
      <xdr:spPr>
        <a:xfrm>
          <a:off x="3797300" y="17067106"/>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93556</xdr:rowOff>
    </xdr:from>
    <xdr:to>
      <xdr:col>5</xdr:col>
      <xdr:colOff>358775</xdr:colOff>
      <xdr:row>99</xdr:row>
      <xdr:rowOff>99940</xdr:rowOff>
    </xdr:to>
    <xdr:cxnSp macro="">
      <xdr:nvCxnSpPr>
        <xdr:cNvPr id="243" name="直線コネクタ 242"/>
        <xdr:cNvCxnSpPr/>
      </xdr:nvCxnSpPr>
      <xdr:spPr>
        <a:xfrm flipV="1">
          <a:off x="2908300" y="17067106"/>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90829</xdr:rowOff>
    </xdr:from>
    <xdr:to>
      <xdr:col>4</xdr:col>
      <xdr:colOff>155575</xdr:colOff>
      <xdr:row>99</xdr:row>
      <xdr:rowOff>99940</xdr:rowOff>
    </xdr:to>
    <xdr:cxnSp macro="">
      <xdr:nvCxnSpPr>
        <xdr:cNvPr id="246" name="直線コネクタ 245"/>
        <xdr:cNvCxnSpPr/>
      </xdr:nvCxnSpPr>
      <xdr:spPr>
        <a:xfrm>
          <a:off x="2019300" y="1706437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62499</xdr:rowOff>
    </xdr:from>
    <xdr:to>
      <xdr:col>2</xdr:col>
      <xdr:colOff>638175</xdr:colOff>
      <xdr:row>99</xdr:row>
      <xdr:rowOff>90829</xdr:rowOff>
    </xdr:to>
    <xdr:cxnSp macro="">
      <xdr:nvCxnSpPr>
        <xdr:cNvPr id="249" name="直線コネクタ 248"/>
        <xdr:cNvCxnSpPr/>
      </xdr:nvCxnSpPr>
      <xdr:spPr>
        <a:xfrm>
          <a:off x="1130300" y="17036049"/>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50936</xdr:rowOff>
    </xdr:from>
    <xdr:to>
      <xdr:col>6</xdr:col>
      <xdr:colOff>561975</xdr:colOff>
      <xdr:row>99</xdr:row>
      <xdr:rowOff>152536</xdr:rowOff>
    </xdr:to>
    <xdr:sp macro="" textlink="">
      <xdr:nvSpPr>
        <xdr:cNvPr id="259" name="円/楕円 258"/>
        <xdr:cNvSpPr/>
      </xdr:nvSpPr>
      <xdr:spPr>
        <a:xfrm>
          <a:off x="4584700" y="170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137313</xdr:rowOff>
    </xdr:from>
    <xdr:ext cx="534377" cy="259045"/>
    <xdr:sp macro="" textlink="">
      <xdr:nvSpPr>
        <xdr:cNvPr id="260" name="衛生費該当値テキスト"/>
        <xdr:cNvSpPr txBox="1"/>
      </xdr:nvSpPr>
      <xdr:spPr>
        <a:xfrm>
          <a:off x="4686300" y="169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42756</xdr:rowOff>
    </xdr:from>
    <xdr:to>
      <xdr:col>5</xdr:col>
      <xdr:colOff>409575</xdr:colOff>
      <xdr:row>99</xdr:row>
      <xdr:rowOff>144356</xdr:rowOff>
    </xdr:to>
    <xdr:sp macro="" textlink="">
      <xdr:nvSpPr>
        <xdr:cNvPr id="261" name="円/楕円 260"/>
        <xdr:cNvSpPr/>
      </xdr:nvSpPr>
      <xdr:spPr>
        <a:xfrm>
          <a:off x="3746500" y="170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135483</xdr:rowOff>
    </xdr:from>
    <xdr:ext cx="534377" cy="259045"/>
    <xdr:sp macro="" textlink="">
      <xdr:nvSpPr>
        <xdr:cNvPr id="262" name="テキスト ボックス 261"/>
        <xdr:cNvSpPr txBox="1"/>
      </xdr:nvSpPr>
      <xdr:spPr>
        <a:xfrm>
          <a:off x="3530111" y="171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49140</xdr:rowOff>
    </xdr:from>
    <xdr:to>
      <xdr:col>4</xdr:col>
      <xdr:colOff>206375</xdr:colOff>
      <xdr:row>99</xdr:row>
      <xdr:rowOff>150740</xdr:rowOff>
    </xdr:to>
    <xdr:sp macro="" textlink="">
      <xdr:nvSpPr>
        <xdr:cNvPr id="263" name="円/楕円 262"/>
        <xdr:cNvSpPr/>
      </xdr:nvSpPr>
      <xdr:spPr>
        <a:xfrm>
          <a:off x="2857500" y="17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141867</xdr:rowOff>
    </xdr:from>
    <xdr:ext cx="534377" cy="259045"/>
    <xdr:sp macro="" textlink="">
      <xdr:nvSpPr>
        <xdr:cNvPr id="264" name="テキスト ボックス 263"/>
        <xdr:cNvSpPr txBox="1"/>
      </xdr:nvSpPr>
      <xdr:spPr>
        <a:xfrm>
          <a:off x="2641111" y="171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40029</xdr:rowOff>
    </xdr:from>
    <xdr:to>
      <xdr:col>3</xdr:col>
      <xdr:colOff>3175</xdr:colOff>
      <xdr:row>99</xdr:row>
      <xdr:rowOff>141629</xdr:rowOff>
    </xdr:to>
    <xdr:sp macro="" textlink="">
      <xdr:nvSpPr>
        <xdr:cNvPr id="265" name="円/楕円 264"/>
        <xdr:cNvSpPr/>
      </xdr:nvSpPr>
      <xdr:spPr>
        <a:xfrm>
          <a:off x="1968500" y="170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132756</xdr:rowOff>
    </xdr:from>
    <xdr:ext cx="534377" cy="259045"/>
    <xdr:sp macro="" textlink="">
      <xdr:nvSpPr>
        <xdr:cNvPr id="266" name="テキスト ボックス 265"/>
        <xdr:cNvSpPr txBox="1"/>
      </xdr:nvSpPr>
      <xdr:spPr>
        <a:xfrm>
          <a:off x="1752111" y="171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11699</xdr:rowOff>
    </xdr:from>
    <xdr:to>
      <xdr:col>1</xdr:col>
      <xdr:colOff>485775</xdr:colOff>
      <xdr:row>99</xdr:row>
      <xdr:rowOff>113299</xdr:rowOff>
    </xdr:to>
    <xdr:sp macro="" textlink="">
      <xdr:nvSpPr>
        <xdr:cNvPr id="267" name="円/楕円 266"/>
        <xdr:cNvSpPr/>
      </xdr:nvSpPr>
      <xdr:spPr>
        <a:xfrm>
          <a:off x="1079500" y="16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104426</xdr:rowOff>
    </xdr:from>
    <xdr:ext cx="534377" cy="259045"/>
    <xdr:sp macro="" textlink="">
      <xdr:nvSpPr>
        <xdr:cNvPr id="268" name="テキスト ボックス 267"/>
        <xdr:cNvSpPr txBox="1"/>
      </xdr:nvSpPr>
      <xdr:spPr>
        <a:xfrm>
          <a:off x="863111" y="17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132385</xdr:rowOff>
    </xdr:from>
    <xdr:to>
      <xdr:col>15</xdr:col>
      <xdr:colOff>180975</xdr:colOff>
      <xdr:row>36</xdr:row>
      <xdr:rowOff>37744</xdr:rowOff>
    </xdr:to>
    <xdr:cxnSp macro="">
      <xdr:nvCxnSpPr>
        <xdr:cNvPr id="295" name="直線コネクタ 294"/>
        <xdr:cNvCxnSpPr/>
      </xdr:nvCxnSpPr>
      <xdr:spPr>
        <a:xfrm>
          <a:off x="9639300" y="5961685"/>
          <a:ext cx="838200" cy="2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167589</xdr:rowOff>
    </xdr:from>
    <xdr:to>
      <xdr:col>14</xdr:col>
      <xdr:colOff>28575</xdr:colOff>
      <xdr:row>34</xdr:row>
      <xdr:rowOff>132385</xdr:rowOff>
    </xdr:to>
    <xdr:cxnSp macro="">
      <xdr:nvCxnSpPr>
        <xdr:cNvPr id="298" name="直線コネクタ 297"/>
        <xdr:cNvCxnSpPr/>
      </xdr:nvCxnSpPr>
      <xdr:spPr>
        <a:xfrm>
          <a:off x="8750300" y="5825439"/>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167589</xdr:rowOff>
    </xdr:from>
    <xdr:to>
      <xdr:col>12</xdr:col>
      <xdr:colOff>511175</xdr:colOff>
      <xdr:row>35</xdr:row>
      <xdr:rowOff>13056</xdr:rowOff>
    </xdr:to>
    <xdr:cxnSp macro="">
      <xdr:nvCxnSpPr>
        <xdr:cNvPr id="301" name="直線コネクタ 300"/>
        <xdr:cNvCxnSpPr/>
      </xdr:nvCxnSpPr>
      <xdr:spPr>
        <a:xfrm flipV="1">
          <a:off x="7861300" y="5825439"/>
          <a:ext cx="889000" cy="1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109753</xdr:rowOff>
    </xdr:from>
    <xdr:to>
      <xdr:col>11</xdr:col>
      <xdr:colOff>307975</xdr:colOff>
      <xdr:row>35</xdr:row>
      <xdr:rowOff>13056</xdr:rowOff>
    </xdr:to>
    <xdr:cxnSp macro="">
      <xdr:nvCxnSpPr>
        <xdr:cNvPr id="304" name="直線コネクタ 303"/>
        <xdr:cNvCxnSpPr/>
      </xdr:nvCxnSpPr>
      <xdr:spPr>
        <a:xfrm>
          <a:off x="6972300" y="5596153"/>
          <a:ext cx="889000" cy="4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8" name="テキスト ボックス 307"/>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158394</xdr:rowOff>
    </xdr:from>
    <xdr:to>
      <xdr:col>15</xdr:col>
      <xdr:colOff>231775</xdr:colOff>
      <xdr:row>36</xdr:row>
      <xdr:rowOff>88544</xdr:rowOff>
    </xdr:to>
    <xdr:sp macro="" textlink="">
      <xdr:nvSpPr>
        <xdr:cNvPr id="314" name="円/楕円 313"/>
        <xdr:cNvSpPr/>
      </xdr:nvSpPr>
      <xdr:spPr>
        <a:xfrm>
          <a:off x="10426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9821</xdr:rowOff>
    </xdr:from>
    <xdr:ext cx="469744" cy="259045"/>
    <xdr:sp macro="" textlink="">
      <xdr:nvSpPr>
        <xdr:cNvPr id="315" name="労働費該当値テキスト"/>
        <xdr:cNvSpPr txBox="1"/>
      </xdr:nvSpPr>
      <xdr:spPr>
        <a:xfrm>
          <a:off x="10528300" y="60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81585</xdr:rowOff>
    </xdr:from>
    <xdr:to>
      <xdr:col>14</xdr:col>
      <xdr:colOff>79375</xdr:colOff>
      <xdr:row>35</xdr:row>
      <xdr:rowOff>11735</xdr:rowOff>
    </xdr:to>
    <xdr:sp macro="" textlink="">
      <xdr:nvSpPr>
        <xdr:cNvPr id="316" name="円/楕円 315"/>
        <xdr:cNvSpPr/>
      </xdr:nvSpPr>
      <xdr:spPr>
        <a:xfrm>
          <a:off x="95885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28262</xdr:rowOff>
    </xdr:from>
    <xdr:ext cx="469744" cy="259045"/>
    <xdr:sp macro="" textlink="">
      <xdr:nvSpPr>
        <xdr:cNvPr id="317" name="テキスト ボックス 316"/>
        <xdr:cNvSpPr txBox="1"/>
      </xdr:nvSpPr>
      <xdr:spPr>
        <a:xfrm>
          <a:off x="9404427" y="56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116789</xdr:rowOff>
    </xdr:from>
    <xdr:to>
      <xdr:col>12</xdr:col>
      <xdr:colOff>561975</xdr:colOff>
      <xdr:row>34</xdr:row>
      <xdr:rowOff>46939</xdr:rowOff>
    </xdr:to>
    <xdr:sp macro="" textlink="">
      <xdr:nvSpPr>
        <xdr:cNvPr id="318" name="円/楕円 317"/>
        <xdr:cNvSpPr/>
      </xdr:nvSpPr>
      <xdr:spPr>
        <a:xfrm>
          <a:off x="8699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63466</xdr:rowOff>
    </xdr:from>
    <xdr:ext cx="469744" cy="259045"/>
    <xdr:sp macro="" textlink="">
      <xdr:nvSpPr>
        <xdr:cNvPr id="319" name="テキスト ボックス 318"/>
        <xdr:cNvSpPr txBox="1"/>
      </xdr:nvSpPr>
      <xdr:spPr>
        <a:xfrm>
          <a:off x="8515427" y="55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133706</xdr:rowOff>
    </xdr:from>
    <xdr:to>
      <xdr:col>11</xdr:col>
      <xdr:colOff>358775</xdr:colOff>
      <xdr:row>35</xdr:row>
      <xdr:rowOff>63856</xdr:rowOff>
    </xdr:to>
    <xdr:sp macro="" textlink="">
      <xdr:nvSpPr>
        <xdr:cNvPr id="320" name="円/楕円 319"/>
        <xdr:cNvSpPr/>
      </xdr:nvSpPr>
      <xdr:spPr>
        <a:xfrm>
          <a:off x="7810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80383</xdr:rowOff>
    </xdr:from>
    <xdr:ext cx="469744" cy="259045"/>
    <xdr:sp macro="" textlink="">
      <xdr:nvSpPr>
        <xdr:cNvPr id="321" name="テキスト ボックス 320"/>
        <xdr:cNvSpPr txBox="1"/>
      </xdr:nvSpPr>
      <xdr:spPr>
        <a:xfrm>
          <a:off x="7626427" y="573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58953</xdr:rowOff>
    </xdr:from>
    <xdr:to>
      <xdr:col>10</xdr:col>
      <xdr:colOff>155575</xdr:colOff>
      <xdr:row>32</xdr:row>
      <xdr:rowOff>160553</xdr:rowOff>
    </xdr:to>
    <xdr:sp macro="" textlink="">
      <xdr:nvSpPr>
        <xdr:cNvPr id="322" name="円/楕円 321"/>
        <xdr:cNvSpPr/>
      </xdr:nvSpPr>
      <xdr:spPr>
        <a:xfrm>
          <a:off x="6921500" y="55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5630</xdr:rowOff>
    </xdr:from>
    <xdr:ext cx="469744" cy="259045"/>
    <xdr:sp macro="" textlink="">
      <xdr:nvSpPr>
        <xdr:cNvPr id="323" name="テキスト ボックス 322"/>
        <xdr:cNvSpPr txBox="1"/>
      </xdr:nvSpPr>
      <xdr:spPr>
        <a:xfrm>
          <a:off x="6737427" y="53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143701</xdr:rowOff>
    </xdr:from>
    <xdr:to>
      <xdr:col>15</xdr:col>
      <xdr:colOff>180975</xdr:colOff>
      <xdr:row>54</xdr:row>
      <xdr:rowOff>11844</xdr:rowOff>
    </xdr:to>
    <xdr:cxnSp macro="">
      <xdr:nvCxnSpPr>
        <xdr:cNvPr id="350" name="直線コネクタ 349"/>
        <xdr:cNvCxnSpPr/>
      </xdr:nvCxnSpPr>
      <xdr:spPr>
        <a:xfrm flipV="1">
          <a:off x="9639300" y="8887651"/>
          <a:ext cx="838200" cy="38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11844</xdr:rowOff>
    </xdr:from>
    <xdr:to>
      <xdr:col>14</xdr:col>
      <xdr:colOff>28575</xdr:colOff>
      <xdr:row>54</xdr:row>
      <xdr:rowOff>80767</xdr:rowOff>
    </xdr:to>
    <xdr:cxnSp macro="">
      <xdr:nvCxnSpPr>
        <xdr:cNvPr id="353" name="直線コネクタ 352"/>
        <xdr:cNvCxnSpPr/>
      </xdr:nvCxnSpPr>
      <xdr:spPr>
        <a:xfrm flipV="1">
          <a:off x="8750300" y="9270144"/>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76721</xdr:rowOff>
    </xdr:from>
    <xdr:to>
      <xdr:col>12</xdr:col>
      <xdr:colOff>511175</xdr:colOff>
      <xdr:row>54</xdr:row>
      <xdr:rowOff>80767</xdr:rowOff>
    </xdr:to>
    <xdr:cxnSp macro="">
      <xdr:nvCxnSpPr>
        <xdr:cNvPr id="356" name="直線コネクタ 355"/>
        <xdr:cNvCxnSpPr/>
      </xdr:nvCxnSpPr>
      <xdr:spPr>
        <a:xfrm>
          <a:off x="7861300" y="9163571"/>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89865</xdr:rowOff>
    </xdr:from>
    <xdr:to>
      <xdr:col>11</xdr:col>
      <xdr:colOff>307975</xdr:colOff>
      <xdr:row>53</xdr:row>
      <xdr:rowOff>76721</xdr:rowOff>
    </xdr:to>
    <xdr:cxnSp macro="">
      <xdr:nvCxnSpPr>
        <xdr:cNvPr id="359" name="直線コネクタ 358"/>
        <xdr:cNvCxnSpPr/>
      </xdr:nvCxnSpPr>
      <xdr:spPr>
        <a:xfrm>
          <a:off x="6972300" y="8662365"/>
          <a:ext cx="889000" cy="5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92901</xdr:rowOff>
    </xdr:from>
    <xdr:to>
      <xdr:col>15</xdr:col>
      <xdr:colOff>231775</xdr:colOff>
      <xdr:row>52</xdr:row>
      <xdr:rowOff>23051</xdr:rowOff>
    </xdr:to>
    <xdr:sp macro="" textlink="">
      <xdr:nvSpPr>
        <xdr:cNvPr id="369" name="円/楕円 368"/>
        <xdr:cNvSpPr/>
      </xdr:nvSpPr>
      <xdr:spPr>
        <a:xfrm>
          <a:off x="10426700" y="88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115778</xdr:rowOff>
    </xdr:from>
    <xdr:ext cx="534377" cy="259045"/>
    <xdr:sp macro="" textlink="">
      <xdr:nvSpPr>
        <xdr:cNvPr id="370" name="農林水産業費該当値テキスト"/>
        <xdr:cNvSpPr txBox="1"/>
      </xdr:nvSpPr>
      <xdr:spPr>
        <a:xfrm>
          <a:off x="10528300" y="86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132494</xdr:rowOff>
    </xdr:from>
    <xdr:to>
      <xdr:col>14</xdr:col>
      <xdr:colOff>79375</xdr:colOff>
      <xdr:row>54</xdr:row>
      <xdr:rowOff>62644</xdr:rowOff>
    </xdr:to>
    <xdr:sp macro="" textlink="">
      <xdr:nvSpPr>
        <xdr:cNvPr id="371" name="円/楕円 370"/>
        <xdr:cNvSpPr/>
      </xdr:nvSpPr>
      <xdr:spPr>
        <a:xfrm>
          <a:off x="9588500" y="92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79171</xdr:rowOff>
    </xdr:from>
    <xdr:ext cx="534377" cy="259045"/>
    <xdr:sp macro="" textlink="">
      <xdr:nvSpPr>
        <xdr:cNvPr id="372" name="テキスト ボックス 371"/>
        <xdr:cNvSpPr txBox="1"/>
      </xdr:nvSpPr>
      <xdr:spPr>
        <a:xfrm>
          <a:off x="9372111" y="89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29967</xdr:rowOff>
    </xdr:from>
    <xdr:to>
      <xdr:col>12</xdr:col>
      <xdr:colOff>561975</xdr:colOff>
      <xdr:row>54</xdr:row>
      <xdr:rowOff>131567</xdr:rowOff>
    </xdr:to>
    <xdr:sp macro="" textlink="">
      <xdr:nvSpPr>
        <xdr:cNvPr id="373" name="円/楕円 372"/>
        <xdr:cNvSpPr/>
      </xdr:nvSpPr>
      <xdr:spPr>
        <a:xfrm>
          <a:off x="8699500" y="92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148094</xdr:rowOff>
    </xdr:from>
    <xdr:ext cx="534377" cy="259045"/>
    <xdr:sp macro="" textlink="">
      <xdr:nvSpPr>
        <xdr:cNvPr id="374" name="テキスト ボックス 373"/>
        <xdr:cNvSpPr txBox="1"/>
      </xdr:nvSpPr>
      <xdr:spPr>
        <a:xfrm>
          <a:off x="8483111" y="90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25921</xdr:rowOff>
    </xdr:from>
    <xdr:to>
      <xdr:col>11</xdr:col>
      <xdr:colOff>358775</xdr:colOff>
      <xdr:row>53</xdr:row>
      <xdr:rowOff>127521</xdr:rowOff>
    </xdr:to>
    <xdr:sp macro="" textlink="">
      <xdr:nvSpPr>
        <xdr:cNvPr id="375" name="円/楕円 374"/>
        <xdr:cNvSpPr/>
      </xdr:nvSpPr>
      <xdr:spPr>
        <a:xfrm>
          <a:off x="7810500" y="91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144048</xdr:rowOff>
    </xdr:from>
    <xdr:ext cx="534377" cy="259045"/>
    <xdr:sp macro="" textlink="">
      <xdr:nvSpPr>
        <xdr:cNvPr id="376" name="テキスト ボックス 375"/>
        <xdr:cNvSpPr txBox="1"/>
      </xdr:nvSpPr>
      <xdr:spPr>
        <a:xfrm>
          <a:off x="7594111" y="88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39065</xdr:rowOff>
    </xdr:from>
    <xdr:to>
      <xdr:col>10</xdr:col>
      <xdr:colOff>155575</xdr:colOff>
      <xdr:row>50</xdr:row>
      <xdr:rowOff>140665</xdr:rowOff>
    </xdr:to>
    <xdr:sp macro="" textlink="">
      <xdr:nvSpPr>
        <xdr:cNvPr id="377" name="円/楕円 376"/>
        <xdr:cNvSpPr/>
      </xdr:nvSpPr>
      <xdr:spPr>
        <a:xfrm>
          <a:off x="6921500" y="86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48</xdr:row>
      <xdr:rowOff>157192</xdr:rowOff>
    </xdr:from>
    <xdr:ext cx="534377" cy="259045"/>
    <xdr:sp macro="" textlink="">
      <xdr:nvSpPr>
        <xdr:cNvPr id="378" name="テキスト ボックス 377"/>
        <xdr:cNvSpPr txBox="1"/>
      </xdr:nvSpPr>
      <xdr:spPr>
        <a:xfrm>
          <a:off x="6705111" y="83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109231</xdr:rowOff>
    </xdr:from>
    <xdr:to>
      <xdr:col>15</xdr:col>
      <xdr:colOff>180975</xdr:colOff>
      <xdr:row>76</xdr:row>
      <xdr:rowOff>133299</xdr:rowOff>
    </xdr:to>
    <xdr:cxnSp macro="">
      <xdr:nvCxnSpPr>
        <xdr:cNvPr id="409" name="直線コネクタ 408"/>
        <xdr:cNvCxnSpPr/>
      </xdr:nvCxnSpPr>
      <xdr:spPr>
        <a:xfrm flipV="1">
          <a:off x="9639300" y="13139431"/>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23473</xdr:rowOff>
    </xdr:from>
    <xdr:to>
      <xdr:col>14</xdr:col>
      <xdr:colOff>28575</xdr:colOff>
      <xdr:row>76</xdr:row>
      <xdr:rowOff>133299</xdr:rowOff>
    </xdr:to>
    <xdr:cxnSp macro="">
      <xdr:nvCxnSpPr>
        <xdr:cNvPr id="412" name="直線コネクタ 411"/>
        <xdr:cNvCxnSpPr/>
      </xdr:nvCxnSpPr>
      <xdr:spPr>
        <a:xfrm>
          <a:off x="8750300" y="12539323"/>
          <a:ext cx="889000" cy="6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23473</xdr:rowOff>
    </xdr:from>
    <xdr:to>
      <xdr:col>12</xdr:col>
      <xdr:colOff>511175</xdr:colOff>
      <xdr:row>77</xdr:row>
      <xdr:rowOff>14982</xdr:rowOff>
    </xdr:to>
    <xdr:cxnSp macro="">
      <xdr:nvCxnSpPr>
        <xdr:cNvPr id="415" name="直線コネクタ 414"/>
        <xdr:cNvCxnSpPr/>
      </xdr:nvCxnSpPr>
      <xdr:spPr>
        <a:xfrm flipV="1">
          <a:off x="7861300" y="12539323"/>
          <a:ext cx="889000" cy="67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14982</xdr:rowOff>
    </xdr:from>
    <xdr:to>
      <xdr:col>11</xdr:col>
      <xdr:colOff>307975</xdr:colOff>
      <xdr:row>78</xdr:row>
      <xdr:rowOff>874</xdr:rowOff>
    </xdr:to>
    <xdr:cxnSp macro="">
      <xdr:nvCxnSpPr>
        <xdr:cNvPr id="418" name="直線コネクタ 417"/>
        <xdr:cNvCxnSpPr/>
      </xdr:nvCxnSpPr>
      <xdr:spPr>
        <a:xfrm flipV="1">
          <a:off x="6972300" y="13216632"/>
          <a:ext cx="8890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58431</xdr:rowOff>
    </xdr:from>
    <xdr:to>
      <xdr:col>15</xdr:col>
      <xdr:colOff>231775</xdr:colOff>
      <xdr:row>76</xdr:row>
      <xdr:rowOff>160031</xdr:rowOff>
    </xdr:to>
    <xdr:sp macro="" textlink="">
      <xdr:nvSpPr>
        <xdr:cNvPr id="428" name="円/楕円 427"/>
        <xdr:cNvSpPr/>
      </xdr:nvSpPr>
      <xdr:spPr>
        <a:xfrm>
          <a:off x="10426700" y="130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81308</xdr:rowOff>
    </xdr:from>
    <xdr:ext cx="534377" cy="259045"/>
    <xdr:sp macro="" textlink="">
      <xdr:nvSpPr>
        <xdr:cNvPr id="429" name="商工費該当値テキスト"/>
        <xdr:cNvSpPr txBox="1"/>
      </xdr:nvSpPr>
      <xdr:spPr>
        <a:xfrm>
          <a:off x="10528300" y="129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82499</xdr:rowOff>
    </xdr:from>
    <xdr:to>
      <xdr:col>14</xdr:col>
      <xdr:colOff>79375</xdr:colOff>
      <xdr:row>77</xdr:row>
      <xdr:rowOff>12649</xdr:rowOff>
    </xdr:to>
    <xdr:sp macro="" textlink="">
      <xdr:nvSpPr>
        <xdr:cNvPr id="430" name="円/楕円 429"/>
        <xdr:cNvSpPr/>
      </xdr:nvSpPr>
      <xdr:spPr>
        <a:xfrm>
          <a:off x="9588500" y="131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29176</xdr:rowOff>
    </xdr:from>
    <xdr:ext cx="534377" cy="259045"/>
    <xdr:sp macro="" textlink="">
      <xdr:nvSpPr>
        <xdr:cNvPr id="431" name="テキスト ボックス 430"/>
        <xdr:cNvSpPr txBox="1"/>
      </xdr:nvSpPr>
      <xdr:spPr>
        <a:xfrm>
          <a:off x="9372111" y="128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144123</xdr:rowOff>
    </xdr:from>
    <xdr:to>
      <xdr:col>12</xdr:col>
      <xdr:colOff>561975</xdr:colOff>
      <xdr:row>73</xdr:row>
      <xdr:rowOff>74273</xdr:rowOff>
    </xdr:to>
    <xdr:sp macro="" textlink="">
      <xdr:nvSpPr>
        <xdr:cNvPr id="432" name="円/楕円 431"/>
        <xdr:cNvSpPr/>
      </xdr:nvSpPr>
      <xdr:spPr>
        <a:xfrm>
          <a:off x="8699500" y="124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90800</xdr:rowOff>
    </xdr:from>
    <xdr:ext cx="534377" cy="259045"/>
    <xdr:sp macro="" textlink="">
      <xdr:nvSpPr>
        <xdr:cNvPr id="433" name="テキスト ボックス 432"/>
        <xdr:cNvSpPr txBox="1"/>
      </xdr:nvSpPr>
      <xdr:spPr>
        <a:xfrm>
          <a:off x="8483111" y="122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135632</xdr:rowOff>
    </xdr:from>
    <xdr:to>
      <xdr:col>11</xdr:col>
      <xdr:colOff>358775</xdr:colOff>
      <xdr:row>77</xdr:row>
      <xdr:rowOff>65782</xdr:rowOff>
    </xdr:to>
    <xdr:sp macro="" textlink="">
      <xdr:nvSpPr>
        <xdr:cNvPr id="434" name="円/楕円 433"/>
        <xdr:cNvSpPr/>
      </xdr:nvSpPr>
      <xdr:spPr>
        <a:xfrm>
          <a:off x="7810500" y="131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82309</xdr:rowOff>
    </xdr:from>
    <xdr:ext cx="534377" cy="259045"/>
    <xdr:sp macro="" textlink="">
      <xdr:nvSpPr>
        <xdr:cNvPr id="435" name="テキスト ボックス 434"/>
        <xdr:cNvSpPr txBox="1"/>
      </xdr:nvSpPr>
      <xdr:spPr>
        <a:xfrm>
          <a:off x="7594111" y="129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121524</xdr:rowOff>
    </xdr:from>
    <xdr:to>
      <xdr:col>10</xdr:col>
      <xdr:colOff>155575</xdr:colOff>
      <xdr:row>78</xdr:row>
      <xdr:rowOff>51674</xdr:rowOff>
    </xdr:to>
    <xdr:sp macro="" textlink="">
      <xdr:nvSpPr>
        <xdr:cNvPr id="436" name="円/楕円 435"/>
        <xdr:cNvSpPr/>
      </xdr:nvSpPr>
      <xdr:spPr>
        <a:xfrm>
          <a:off x="6921500" y="133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68201</xdr:rowOff>
    </xdr:from>
    <xdr:ext cx="469744" cy="259045"/>
    <xdr:sp macro="" textlink="">
      <xdr:nvSpPr>
        <xdr:cNvPr id="437" name="テキスト ボックス 436"/>
        <xdr:cNvSpPr txBox="1"/>
      </xdr:nvSpPr>
      <xdr:spPr>
        <a:xfrm>
          <a:off x="6737427" y="1309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115179</xdr:rowOff>
    </xdr:from>
    <xdr:to>
      <xdr:col>15</xdr:col>
      <xdr:colOff>180975</xdr:colOff>
      <xdr:row>96</xdr:row>
      <xdr:rowOff>127783</xdr:rowOff>
    </xdr:to>
    <xdr:cxnSp macro="">
      <xdr:nvCxnSpPr>
        <xdr:cNvPr id="466" name="直線コネクタ 465"/>
        <xdr:cNvCxnSpPr/>
      </xdr:nvCxnSpPr>
      <xdr:spPr>
        <a:xfrm flipV="1">
          <a:off x="9639300" y="16574379"/>
          <a:ext cx="8382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127783</xdr:rowOff>
    </xdr:from>
    <xdr:to>
      <xdr:col>14</xdr:col>
      <xdr:colOff>28575</xdr:colOff>
      <xdr:row>97</xdr:row>
      <xdr:rowOff>11905</xdr:rowOff>
    </xdr:to>
    <xdr:cxnSp macro="">
      <xdr:nvCxnSpPr>
        <xdr:cNvPr id="469" name="直線コネクタ 468"/>
        <xdr:cNvCxnSpPr/>
      </xdr:nvCxnSpPr>
      <xdr:spPr>
        <a:xfrm flipV="1">
          <a:off x="8750300" y="16586983"/>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77087</xdr:rowOff>
    </xdr:from>
    <xdr:to>
      <xdr:col>12</xdr:col>
      <xdr:colOff>511175</xdr:colOff>
      <xdr:row>97</xdr:row>
      <xdr:rowOff>11905</xdr:rowOff>
    </xdr:to>
    <xdr:cxnSp macro="">
      <xdr:nvCxnSpPr>
        <xdr:cNvPr id="472" name="直線コネクタ 471"/>
        <xdr:cNvCxnSpPr/>
      </xdr:nvCxnSpPr>
      <xdr:spPr>
        <a:xfrm>
          <a:off x="7861300" y="16536287"/>
          <a:ext cx="889000" cy="10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38491</xdr:rowOff>
    </xdr:from>
    <xdr:to>
      <xdr:col>11</xdr:col>
      <xdr:colOff>307975</xdr:colOff>
      <xdr:row>96</xdr:row>
      <xdr:rowOff>77087</xdr:rowOff>
    </xdr:to>
    <xdr:cxnSp macro="">
      <xdr:nvCxnSpPr>
        <xdr:cNvPr id="475" name="直線コネクタ 474"/>
        <xdr:cNvCxnSpPr/>
      </xdr:nvCxnSpPr>
      <xdr:spPr>
        <a:xfrm>
          <a:off x="6972300" y="16497691"/>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64379</xdr:rowOff>
    </xdr:from>
    <xdr:to>
      <xdr:col>15</xdr:col>
      <xdr:colOff>231775</xdr:colOff>
      <xdr:row>96</xdr:row>
      <xdr:rowOff>165979</xdr:rowOff>
    </xdr:to>
    <xdr:sp macro="" textlink="">
      <xdr:nvSpPr>
        <xdr:cNvPr id="485" name="円/楕円 484"/>
        <xdr:cNvSpPr/>
      </xdr:nvSpPr>
      <xdr:spPr>
        <a:xfrm>
          <a:off x="10426700" y="1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87256</xdr:rowOff>
    </xdr:from>
    <xdr:ext cx="534377" cy="259045"/>
    <xdr:sp macro="" textlink="">
      <xdr:nvSpPr>
        <xdr:cNvPr id="486" name="土木費該当値テキスト"/>
        <xdr:cNvSpPr txBox="1"/>
      </xdr:nvSpPr>
      <xdr:spPr>
        <a:xfrm>
          <a:off x="10528300" y="163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76983</xdr:rowOff>
    </xdr:from>
    <xdr:to>
      <xdr:col>14</xdr:col>
      <xdr:colOff>79375</xdr:colOff>
      <xdr:row>97</xdr:row>
      <xdr:rowOff>7133</xdr:rowOff>
    </xdr:to>
    <xdr:sp macro="" textlink="">
      <xdr:nvSpPr>
        <xdr:cNvPr id="487" name="円/楕円 486"/>
        <xdr:cNvSpPr/>
      </xdr:nvSpPr>
      <xdr:spPr>
        <a:xfrm>
          <a:off x="9588500" y="165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23660</xdr:rowOff>
    </xdr:from>
    <xdr:ext cx="534377" cy="259045"/>
    <xdr:sp macro="" textlink="">
      <xdr:nvSpPr>
        <xdr:cNvPr id="488" name="テキスト ボックス 487"/>
        <xdr:cNvSpPr txBox="1"/>
      </xdr:nvSpPr>
      <xdr:spPr>
        <a:xfrm>
          <a:off x="9372111" y="163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132555</xdr:rowOff>
    </xdr:from>
    <xdr:to>
      <xdr:col>12</xdr:col>
      <xdr:colOff>561975</xdr:colOff>
      <xdr:row>97</xdr:row>
      <xdr:rowOff>62705</xdr:rowOff>
    </xdr:to>
    <xdr:sp macro="" textlink="">
      <xdr:nvSpPr>
        <xdr:cNvPr id="489" name="円/楕円 488"/>
        <xdr:cNvSpPr/>
      </xdr:nvSpPr>
      <xdr:spPr>
        <a:xfrm>
          <a:off x="8699500" y="165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79232</xdr:rowOff>
    </xdr:from>
    <xdr:ext cx="534377" cy="259045"/>
    <xdr:sp macro="" textlink="">
      <xdr:nvSpPr>
        <xdr:cNvPr id="490" name="テキスト ボックス 489"/>
        <xdr:cNvSpPr txBox="1"/>
      </xdr:nvSpPr>
      <xdr:spPr>
        <a:xfrm>
          <a:off x="8483111" y="163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26287</xdr:rowOff>
    </xdr:from>
    <xdr:to>
      <xdr:col>11</xdr:col>
      <xdr:colOff>358775</xdr:colOff>
      <xdr:row>96</xdr:row>
      <xdr:rowOff>127887</xdr:rowOff>
    </xdr:to>
    <xdr:sp macro="" textlink="">
      <xdr:nvSpPr>
        <xdr:cNvPr id="491" name="円/楕円 490"/>
        <xdr:cNvSpPr/>
      </xdr:nvSpPr>
      <xdr:spPr>
        <a:xfrm>
          <a:off x="7810500" y="164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144414</xdr:rowOff>
    </xdr:from>
    <xdr:ext cx="534377" cy="259045"/>
    <xdr:sp macro="" textlink="">
      <xdr:nvSpPr>
        <xdr:cNvPr id="492" name="テキスト ボックス 491"/>
        <xdr:cNvSpPr txBox="1"/>
      </xdr:nvSpPr>
      <xdr:spPr>
        <a:xfrm>
          <a:off x="7594111" y="162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159141</xdr:rowOff>
    </xdr:from>
    <xdr:to>
      <xdr:col>10</xdr:col>
      <xdr:colOff>155575</xdr:colOff>
      <xdr:row>96</xdr:row>
      <xdr:rowOff>89291</xdr:rowOff>
    </xdr:to>
    <xdr:sp macro="" textlink="">
      <xdr:nvSpPr>
        <xdr:cNvPr id="493" name="円/楕円 492"/>
        <xdr:cNvSpPr/>
      </xdr:nvSpPr>
      <xdr:spPr>
        <a:xfrm>
          <a:off x="6921500" y="164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105818</xdr:rowOff>
    </xdr:from>
    <xdr:ext cx="534377" cy="259045"/>
    <xdr:sp macro="" textlink="">
      <xdr:nvSpPr>
        <xdr:cNvPr id="494" name="テキスト ボックス 493"/>
        <xdr:cNvSpPr txBox="1"/>
      </xdr:nvSpPr>
      <xdr:spPr>
        <a:xfrm>
          <a:off x="6705111" y="162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23838</xdr:rowOff>
    </xdr:from>
    <xdr:to>
      <xdr:col>23</xdr:col>
      <xdr:colOff>517525</xdr:colOff>
      <xdr:row>34</xdr:row>
      <xdr:rowOff>124155</xdr:rowOff>
    </xdr:to>
    <xdr:cxnSp macro="">
      <xdr:nvCxnSpPr>
        <xdr:cNvPr id="524" name="直線コネクタ 523"/>
        <xdr:cNvCxnSpPr/>
      </xdr:nvCxnSpPr>
      <xdr:spPr>
        <a:xfrm>
          <a:off x="15481300" y="5681688"/>
          <a:ext cx="838200" cy="2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23838</xdr:rowOff>
    </xdr:from>
    <xdr:to>
      <xdr:col>22</xdr:col>
      <xdr:colOff>365125</xdr:colOff>
      <xdr:row>35</xdr:row>
      <xdr:rowOff>167513</xdr:rowOff>
    </xdr:to>
    <xdr:cxnSp macro="">
      <xdr:nvCxnSpPr>
        <xdr:cNvPr id="527" name="直線コネクタ 526"/>
        <xdr:cNvCxnSpPr/>
      </xdr:nvCxnSpPr>
      <xdr:spPr>
        <a:xfrm flipV="1">
          <a:off x="14592300" y="5681688"/>
          <a:ext cx="889000" cy="4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167513</xdr:rowOff>
    </xdr:from>
    <xdr:to>
      <xdr:col>21</xdr:col>
      <xdr:colOff>161925</xdr:colOff>
      <xdr:row>36</xdr:row>
      <xdr:rowOff>74473</xdr:rowOff>
    </xdr:to>
    <xdr:cxnSp macro="">
      <xdr:nvCxnSpPr>
        <xdr:cNvPr id="530" name="直線コネクタ 529"/>
        <xdr:cNvCxnSpPr/>
      </xdr:nvCxnSpPr>
      <xdr:spPr>
        <a:xfrm flipV="1">
          <a:off x="13703300" y="6168263"/>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74473</xdr:rowOff>
    </xdr:from>
    <xdr:to>
      <xdr:col>19</xdr:col>
      <xdr:colOff>644525</xdr:colOff>
      <xdr:row>36</xdr:row>
      <xdr:rowOff>138633</xdr:rowOff>
    </xdr:to>
    <xdr:cxnSp macro="">
      <xdr:nvCxnSpPr>
        <xdr:cNvPr id="533" name="直線コネクタ 532"/>
        <xdr:cNvCxnSpPr/>
      </xdr:nvCxnSpPr>
      <xdr:spPr>
        <a:xfrm flipV="1">
          <a:off x="12814300" y="6246673"/>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73355</xdr:rowOff>
    </xdr:from>
    <xdr:to>
      <xdr:col>23</xdr:col>
      <xdr:colOff>568325</xdr:colOff>
      <xdr:row>35</xdr:row>
      <xdr:rowOff>3505</xdr:rowOff>
    </xdr:to>
    <xdr:sp macro="" textlink="">
      <xdr:nvSpPr>
        <xdr:cNvPr id="543" name="円/楕円 542"/>
        <xdr:cNvSpPr/>
      </xdr:nvSpPr>
      <xdr:spPr>
        <a:xfrm>
          <a:off x="16268700" y="5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96232</xdr:rowOff>
    </xdr:from>
    <xdr:ext cx="534377" cy="259045"/>
    <xdr:sp macro="" textlink="">
      <xdr:nvSpPr>
        <xdr:cNvPr id="544" name="消防費該当値テキスト"/>
        <xdr:cNvSpPr txBox="1"/>
      </xdr:nvSpPr>
      <xdr:spPr>
        <a:xfrm>
          <a:off x="16370300" y="57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30,408</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144488</xdr:rowOff>
    </xdr:from>
    <xdr:to>
      <xdr:col>22</xdr:col>
      <xdr:colOff>415925</xdr:colOff>
      <xdr:row>33</xdr:row>
      <xdr:rowOff>74638</xdr:rowOff>
    </xdr:to>
    <xdr:sp macro="" textlink="">
      <xdr:nvSpPr>
        <xdr:cNvPr id="545" name="円/楕円 544"/>
        <xdr:cNvSpPr/>
      </xdr:nvSpPr>
      <xdr:spPr>
        <a:xfrm>
          <a:off x="15430500" y="56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91165</xdr:rowOff>
    </xdr:from>
    <xdr:ext cx="534377" cy="259045"/>
    <xdr:sp macro="" textlink="">
      <xdr:nvSpPr>
        <xdr:cNvPr id="546" name="テキスト ボックス 545"/>
        <xdr:cNvSpPr txBox="1"/>
      </xdr:nvSpPr>
      <xdr:spPr>
        <a:xfrm>
          <a:off x="15214111" y="54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116713</xdr:rowOff>
    </xdr:from>
    <xdr:to>
      <xdr:col>21</xdr:col>
      <xdr:colOff>212725</xdr:colOff>
      <xdr:row>36</xdr:row>
      <xdr:rowOff>46863</xdr:rowOff>
    </xdr:to>
    <xdr:sp macro="" textlink="">
      <xdr:nvSpPr>
        <xdr:cNvPr id="547" name="円/楕円 546"/>
        <xdr:cNvSpPr/>
      </xdr:nvSpPr>
      <xdr:spPr>
        <a:xfrm>
          <a:off x="14541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63390</xdr:rowOff>
    </xdr:from>
    <xdr:ext cx="534377" cy="259045"/>
    <xdr:sp macro="" textlink="">
      <xdr:nvSpPr>
        <xdr:cNvPr id="548" name="テキスト ボックス 547"/>
        <xdr:cNvSpPr txBox="1"/>
      </xdr:nvSpPr>
      <xdr:spPr>
        <a:xfrm>
          <a:off x="14325111" y="58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23673</xdr:rowOff>
    </xdr:from>
    <xdr:to>
      <xdr:col>20</xdr:col>
      <xdr:colOff>9525</xdr:colOff>
      <xdr:row>36</xdr:row>
      <xdr:rowOff>125273</xdr:rowOff>
    </xdr:to>
    <xdr:sp macro="" textlink="">
      <xdr:nvSpPr>
        <xdr:cNvPr id="549" name="円/楕円 548"/>
        <xdr:cNvSpPr/>
      </xdr:nvSpPr>
      <xdr:spPr>
        <a:xfrm>
          <a:off x="13652500" y="61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141800</xdr:rowOff>
    </xdr:from>
    <xdr:ext cx="534377" cy="259045"/>
    <xdr:sp macro="" textlink="">
      <xdr:nvSpPr>
        <xdr:cNvPr id="550" name="テキスト ボックス 549"/>
        <xdr:cNvSpPr txBox="1"/>
      </xdr:nvSpPr>
      <xdr:spPr>
        <a:xfrm>
          <a:off x="13436111" y="59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87833</xdr:rowOff>
    </xdr:from>
    <xdr:to>
      <xdr:col>18</xdr:col>
      <xdr:colOff>492125</xdr:colOff>
      <xdr:row>37</xdr:row>
      <xdr:rowOff>17983</xdr:rowOff>
    </xdr:to>
    <xdr:sp macro="" textlink="">
      <xdr:nvSpPr>
        <xdr:cNvPr id="551" name="円/楕円 550"/>
        <xdr:cNvSpPr/>
      </xdr:nvSpPr>
      <xdr:spPr>
        <a:xfrm>
          <a:off x="12763500" y="62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34510</xdr:rowOff>
    </xdr:from>
    <xdr:ext cx="534377" cy="259045"/>
    <xdr:sp macro="" textlink="">
      <xdr:nvSpPr>
        <xdr:cNvPr id="552" name="テキスト ボックス 551"/>
        <xdr:cNvSpPr txBox="1"/>
      </xdr:nvSpPr>
      <xdr:spPr>
        <a:xfrm>
          <a:off x="12547111" y="60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56452</xdr:rowOff>
    </xdr:from>
    <xdr:to>
      <xdr:col>23</xdr:col>
      <xdr:colOff>517525</xdr:colOff>
      <xdr:row>56</xdr:row>
      <xdr:rowOff>102819</xdr:rowOff>
    </xdr:to>
    <xdr:cxnSp macro="">
      <xdr:nvCxnSpPr>
        <xdr:cNvPr id="582" name="直線コネクタ 581"/>
        <xdr:cNvCxnSpPr/>
      </xdr:nvCxnSpPr>
      <xdr:spPr>
        <a:xfrm flipV="1">
          <a:off x="15481300" y="9657652"/>
          <a:ext cx="8382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77559</xdr:rowOff>
    </xdr:from>
    <xdr:to>
      <xdr:col>22</xdr:col>
      <xdr:colOff>365125</xdr:colOff>
      <xdr:row>56</xdr:row>
      <xdr:rowOff>102819</xdr:rowOff>
    </xdr:to>
    <xdr:cxnSp macro="">
      <xdr:nvCxnSpPr>
        <xdr:cNvPr id="585" name="直線コネクタ 584"/>
        <xdr:cNvCxnSpPr/>
      </xdr:nvCxnSpPr>
      <xdr:spPr>
        <a:xfrm>
          <a:off x="14592300" y="9678759"/>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62167</xdr:rowOff>
    </xdr:from>
    <xdr:to>
      <xdr:col>21</xdr:col>
      <xdr:colOff>161925</xdr:colOff>
      <xdr:row>56</xdr:row>
      <xdr:rowOff>77559</xdr:rowOff>
    </xdr:to>
    <xdr:cxnSp macro="">
      <xdr:nvCxnSpPr>
        <xdr:cNvPr id="588" name="直線コネクタ 587"/>
        <xdr:cNvCxnSpPr/>
      </xdr:nvCxnSpPr>
      <xdr:spPr>
        <a:xfrm>
          <a:off x="13703300" y="9320467"/>
          <a:ext cx="889000" cy="3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62167</xdr:rowOff>
    </xdr:from>
    <xdr:to>
      <xdr:col>19</xdr:col>
      <xdr:colOff>644525</xdr:colOff>
      <xdr:row>54</xdr:row>
      <xdr:rowOff>63665</xdr:rowOff>
    </xdr:to>
    <xdr:cxnSp macro="">
      <xdr:nvCxnSpPr>
        <xdr:cNvPr id="591" name="直線コネクタ 590"/>
        <xdr:cNvCxnSpPr/>
      </xdr:nvCxnSpPr>
      <xdr:spPr>
        <a:xfrm flipV="1">
          <a:off x="12814300" y="9320467"/>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5652</xdr:rowOff>
    </xdr:from>
    <xdr:to>
      <xdr:col>23</xdr:col>
      <xdr:colOff>568325</xdr:colOff>
      <xdr:row>56</xdr:row>
      <xdr:rowOff>107252</xdr:rowOff>
    </xdr:to>
    <xdr:sp macro="" textlink="">
      <xdr:nvSpPr>
        <xdr:cNvPr id="601" name="円/楕円 600"/>
        <xdr:cNvSpPr/>
      </xdr:nvSpPr>
      <xdr:spPr>
        <a:xfrm>
          <a:off x="16268700" y="96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28529</xdr:rowOff>
    </xdr:from>
    <xdr:ext cx="534377" cy="259045"/>
    <xdr:sp macro="" textlink="">
      <xdr:nvSpPr>
        <xdr:cNvPr id="602" name="教育費該当値テキスト"/>
        <xdr:cNvSpPr txBox="1"/>
      </xdr:nvSpPr>
      <xdr:spPr>
        <a:xfrm>
          <a:off x="16370300" y="94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52019</xdr:rowOff>
    </xdr:from>
    <xdr:to>
      <xdr:col>22</xdr:col>
      <xdr:colOff>415925</xdr:colOff>
      <xdr:row>56</xdr:row>
      <xdr:rowOff>153619</xdr:rowOff>
    </xdr:to>
    <xdr:sp macro="" textlink="">
      <xdr:nvSpPr>
        <xdr:cNvPr id="603" name="円/楕円 602"/>
        <xdr:cNvSpPr/>
      </xdr:nvSpPr>
      <xdr:spPr>
        <a:xfrm>
          <a:off x="15430500" y="9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170146</xdr:rowOff>
    </xdr:from>
    <xdr:ext cx="534377" cy="259045"/>
    <xdr:sp macro="" textlink="">
      <xdr:nvSpPr>
        <xdr:cNvPr id="604" name="テキスト ボックス 603"/>
        <xdr:cNvSpPr txBox="1"/>
      </xdr:nvSpPr>
      <xdr:spPr>
        <a:xfrm>
          <a:off x="15214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26759</xdr:rowOff>
    </xdr:from>
    <xdr:to>
      <xdr:col>21</xdr:col>
      <xdr:colOff>212725</xdr:colOff>
      <xdr:row>56</xdr:row>
      <xdr:rowOff>128359</xdr:rowOff>
    </xdr:to>
    <xdr:sp macro="" textlink="">
      <xdr:nvSpPr>
        <xdr:cNvPr id="605" name="円/楕円 604"/>
        <xdr:cNvSpPr/>
      </xdr:nvSpPr>
      <xdr:spPr>
        <a:xfrm>
          <a:off x="14541500" y="96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144886</xdr:rowOff>
    </xdr:from>
    <xdr:ext cx="534377" cy="259045"/>
    <xdr:sp macro="" textlink="">
      <xdr:nvSpPr>
        <xdr:cNvPr id="606" name="テキスト ボックス 605"/>
        <xdr:cNvSpPr txBox="1"/>
      </xdr:nvSpPr>
      <xdr:spPr>
        <a:xfrm>
          <a:off x="14325111" y="94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11367</xdr:rowOff>
    </xdr:from>
    <xdr:to>
      <xdr:col>20</xdr:col>
      <xdr:colOff>9525</xdr:colOff>
      <xdr:row>54</xdr:row>
      <xdr:rowOff>112967</xdr:rowOff>
    </xdr:to>
    <xdr:sp macro="" textlink="">
      <xdr:nvSpPr>
        <xdr:cNvPr id="607" name="円/楕円 606"/>
        <xdr:cNvSpPr/>
      </xdr:nvSpPr>
      <xdr:spPr>
        <a:xfrm>
          <a:off x="13652500" y="92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129494</xdr:rowOff>
    </xdr:from>
    <xdr:ext cx="534377" cy="259045"/>
    <xdr:sp macro="" textlink="">
      <xdr:nvSpPr>
        <xdr:cNvPr id="608" name="テキスト ボックス 607"/>
        <xdr:cNvSpPr txBox="1"/>
      </xdr:nvSpPr>
      <xdr:spPr>
        <a:xfrm>
          <a:off x="13436111" y="9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12865</xdr:rowOff>
    </xdr:from>
    <xdr:to>
      <xdr:col>18</xdr:col>
      <xdr:colOff>492125</xdr:colOff>
      <xdr:row>54</xdr:row>
      <xdr:rowOff>114465</xdr:rowOff>
    </xdr:to>
    <xdr:sp macro="" textlink="">
      <xdr:nvSpPr>
        <xdr:cNvPr id="609" name="円/楕円 608"/>
        <xdr:cNvSpPr/>
      </xdr:nvSpPr>
      <xdr:spPr>
        <a:xfrm>
          <a:off x="12763500" y="9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130992</xdr:rowOff>
    </xdr:from>
    <xdr:ext cx="534377" cy="259045"/>
    <xdr:sp macro="" textlink="">
      <xdr:nvSpPr>
        <xdr:cNvPr id="610" name="テキスト ボックス 609"/>
        <xdr:cNvSpPr txBox="1"/>
      </xdr:nvSpPr>
      <xdr:spPr>
        <a:xfrm>
          <a:off x="12547111" y="9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153797</xdr:rowOff>
    </xdr:from>
    <xdr:to>
      <xdr:col>23</xdr:col>
      <xdr:colOff>517525</xdr:colOff>
      <xdr:row>79</xdr:row>
      <xdr:rowOff>44259</xdr:rowOff>
    </xdr:to>
    <xdr:cxnSp macro="">
      <xdr:nvCxnSpPr>
        <xdr:cNvPr id="639" name="直線コネクタ 638"/>
        <xdr:cNvCxnSpPr/>
      </xdr:nvCxnSpPr>
      <xdr:spPr>
        <a:xfrm>
          <a:off x="15481300" y="13355447"/>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146749</xdr:rowOff>
    </xdr:from>
    <xdr:to>
      <xdr:col>22</xdr:col>
      <xdr:colOff>365125</xdr:colOff>
      <xdr:row>77</xdr:row>
      <xdr:rowOff>153797</xdr:rowOff>
    </xdr:to>
    <xdr:cxnSp macro="">
      <xdr:nvCxnSpPr>
        <xdr:cNvPr id="642" name="直線コネクタ 641"/>
        <xdr:cNvCxnSpPr/>
      </xdr:nvCxnSpPr>
      <xdr:spPr>
        <a:xfrm>
          <a:off x="14592300" y="13005499"/>
          <a:ext cx="889000" cy="3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146749</xdr:rowOff>
    </xdr:from>
    <xdr:to>
      <xdr:col>21</xdr:col>
      <xdr:colOff>161925</xdr:colOff>
      <xdr:row>77</xdr:row>
      <xdr:rowOff>135128</xdr:rowOff>
    </xdr:to>
    <xdr:cxnSp macro="">
      <xdr:nvCxnSpPr>
        <xdr:cNvPr id="645" name="直線コネクタ 644"/>
        <xdr:cNvCxnSpPr/>
      </xdr:nvCxnSpPr>
      <xdr:spPr>
        <a:xfrm flipV="1">
          <a:off x="13703300" y="13005499"/>
          <a:ext cx="889000" cy="3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42181</xdr:rowOff>
    </xdr:from>
    <xdr:ext cx="469744" cy="259045"/>
    <xdr:sp macro="" textlink="">
      <xdr:nvSpPr>
        <xdr:cNvPr id="647" name="テキスト ボックス 646"/>
        <xdr:cNvSpPr txBox="1"/>
      </xdr:nvSpPr>
      <xdr:spPr>
        <a:xfrm>
          <a:off x="14357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40069</xdr:rowOff>
    </xdr:from>
    <xdr:to>
      <xdr:col>19</xdr:col>
      <xdr:colOff>644525</xdr:colOff>
      <xdr:row>77</xdr:row>
      <xdr:rowOff>135128</xdr:rowOff>
    </xdr:to>
    <xdr:cxnSp macro="">
      <xdr:nvCxnSpPr>
        <xdr:cNvPr id="648" name="直線コネクタ 647"/>
        <xdr:cNvCxnSpPr/>
      </xdr:nvCxnSpPr>
      <xdr:spPr>
        <a:xfrm>
          <a:off x="12814300" y="13070269"/>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164909</xdr:rowOff>
    </xdr:from>
    <xdr:to>
      <xdr:col>23</xdr:col>
      <xdr:colOff>568325</xdr:colOff>
      <xdr:row>79</xdr:row>
      <xdr:rowOff>95059</xdr:rowOff>
    </xdr:to>
    <xdr:sp macro="" textlink="">
      <xdr:nvSpPr>
        <xdr:cNvPr id="658" name="円/楕円 657"/>
        <xdr:cNvSpPr/>
      </xdr:nvSpPr>
      <xdr:spPr>
        <a:xfrm>
          <a:off x="162687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79836</xdr:rowOff>
    </xdr:from>
    <xdr:ext cx="249299" cy="259045"/>
    <xdr:sp macro="" textlink="">
      <xdr:nvSpPr>
        <xdr:cNvPr id="659" name="災害復旧費該当値テキスト"/>
        <xdr:cNvSpPr txBox="1"/>
      </xdr:nvSpPr>
      <xdr:spPr>
        <a:xfrm>
          <a:off x="16370300" y="13452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102997</xdr:rowOff>
    </xdr:from>
    <xdr:to>
      <xdr:col>22</xdr:col>
      <xdr:colOff>415925</xdr:colOff>
      <xdr:row>78</xdr:row>
      <xdr:rowOff>33147</xdr:rowOff>
    </xdr:to>
    <xdr:sp macro="" textlink="">
      <xdr:nvSpPr>
        <xdr:cNvPr id="660" name="円/楕円 659"/>
        <xdr:cNvSpPr/>
      </xdr:nvSpPr>
      <xdr:spPr>
        <a:xfrm>
          <a:off x="15430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24274</xdr:rowOff>
    </xdr:from>
    <xdr:ext cx="469744" cy="259045"/>
    <xdr:sp macro="" textlink="">
      <xdr:nvSpPr>
        <xdr:cNvPr id="661" name="テキスト ボックス 660"/>
        <xdr:cNvSpPr txBox="1"/>
      </xdr:nvSpPr>
      <xdr:spPr>
        <a:xfrm>
          <a:off x="15246427" y="133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95948</xdr:rowOff>
    </xdr:from>
    <xdr:to>
      <xdr:col>21</xdr:col>
      <xdr:colOff>212725</xdr:colOff>
      <xdr:row>76</xdr:row>
      <xdr:rowOff>26098</xdr:rowOff>
    </xdr:to>
    <xdr:sp macro="" textlink="">
      <xdr:nvSpPr>
        <xdr:cNvPr id="662" name="円/楕円 661"/>
        <xdr:cNvSpPr/>
      </xdr:nvSpPr>
      <xdr:spPr>
        <a:xfrm>
          <a:off x="14541500" y="129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42625</xdr:rowOff>
    </xdr:from>
    <xdr:ext cx="469744" cy="259045"/>
    <xdr:sp macro="" textlink="">
      <xdr:nvSpPr>
        <xdr:cNvPr id="663" name="テキスト ボックス 662"/>
        <xdr:cNvSpPr txBox="1"/>
      </xdr:nvSpPr>
      <xdr:spPr>
        <a:xfrm>
          <a:off x="14357427" y="1272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84328</xdr:rowOff>
    </xdr:from>
    <xdr:to>
      <xdr:col>20</xdr:col>
      <xdr:colOff>9525</xdr:colOff>
      <xdr:row>78</xdr:row>
      <xdr:rowOff>14478</xdr:rowOff>
    </xdr:to>
    <xdr:sp macro="" textlink="">
      <xdr:nvSpPr>
        <xdr:cNvPr id="664" name="円/楕円 663"/>
        <xdr:cNvSpPr/>
      </xdr:nvSpPr>
      <xdr:spPr>
        <a:xfrm>
          <a:off x="13652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5605</xdr:rowOff>
    </xdr:from>
    <xdr:ext cx="469744" cy="259045"/>
    <xdr:sp macro="" textlink="">
      <xdr:nvSpPr>
        <xdr:cNvPr id="665" name="テキスト ボックス 664"/>
        <xdr:cNvSpPr txBox="1"/>
      </xdr:nvSpPr>
      <xdr:spPr>
        <a:xfrm>
          <a:off x="13468427"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160719</xdr:rowOff>
    </xdr:from>
    <xdr:to>
      <xdr:col>18</xdr:col>
      <xdr:colOff>492125</xdr:colOff>
      <xdr:row>76</xdr:row>
      <xdr:rowOff>90869</xdr:rowOff>
    </xdr:to>
    <xdr:sp macro="" textlink="">
      <xdr:nvSpPr>
        <xdr:cNvPr id="666" name="円/楕円 665"/>
        <xdr:cNvSpPr/>
      </xdr:nvSpPr>
      <xdr:spPr>
        <a:xfrm>
          <a:off x="12763500" y="130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81996</xdr:rowOff>
    </xdr:from>
    <xdr:ext cx="469744" cy="259045"/>
    <xdr:sp macro="" textlink="">
      <xdr:nvSpPr>
        <xdr:cNvPr id="667" name="テキスト ボックス 666"/>
        <xdr:cNvSpPr txBox="1"/>
      </xdr:nvSpPr>
      <xdr:spPr>
        <a:xfrm>
          <a:off x="12579427" y="131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101949</xdr:rowOff>
    </xdr:from>
    <xdr:to>
      <xdr:col>23</xdr:col>
      <xdr:colOff>517525</xdr:colOff>
      <xdr:row>94</xdr:row>
      <xdr:rowOff>102209</xdr:rowOff>
    </xdr:to>
    <xdr:cxnSp macro="">
      <xdr:nvCxnSpPr>
        <xdr:cNvPr id="698" name="直線コネクタ 697"/>
        <xdr:cNvCxnSpPr/>
      </xdr:nvCxnSpPr>
      <xdr:spPr>
        <a:xfrm>
          <a:off x="15481300" y="16218249"/>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89734</xdr:rowOff>
    </xdr:from>
    <xdr:to>
      <xdr:col>22</xdr:col>
      <xdr:colOff>365125</xdr:colOff>
      <xdr:row>94</xdr:row>
      <xdr:rowOff>101949</xdr:rowOff>
    </xdr:to>
    <xdr:cxnSp macro="">
      <xdr:nvCxnSpPr>
        <xdr:cNvPr id="701" name="直線コネクタ 700"/>
        <xdr:cNvCxnSpPr/>
      </xdr:nvCxnSpPr>
      <xdr:spPr>
        <a:xfrm>
          <a:off x="14592300" y="16206034"/>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19228</xdr:rowOff>
    </xdr:from>
    <xdr:to>
      <xdr:col>21</xdr:col>
      <xdr:colOff>161925</xdr:colOff>
      <xdr:row>94</xdr:row>
      <xdr:rowOff>89734</xdr:rowOff>
    </xdr:to>
    <xdr:cxnSp macro="">
      <xdr:nvCxnSpPr>
        <xdr:cNvPr id="704" name="直線コネクタ 703"/>
        <xdr:cNvCxnSpPr/>
      </xdr:nvCxnSpPr>
      <xdr:spPr>
        <a:xfrm>
          <a:off x="13703300" y="16135528"/>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113590</xdr:rowOff>
    </xdr:from>
    <xdr:to>
      <xdr:col>19</xdr:col>
      <xdr:colOff>644525</xdr:colOff>
      <xdr:row>94</xdr:row>
      <xdr:rowOff>19228</xdr:rowOff>
    </xdr:to>
    <xdr:cxnSp macro="">
      <xdr:nvCxnSpPr>
        <xdr:cNvPr id="707" name="直線コネクタ 706"/>
        <xdr:cNvCxnSpPr/>
      </xdr:nvCxnSpPr>
      <xdr:spPr>
        <a:xfrm>
          <a:off x="12814300" y="16058440"/>
          <a:ext cx="889000" cy="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51409</xdr:rowOff>
    </xdr:from>
    <xdr:to>
      <xdr:col>23</xdr:col>
      <xdr:colOff>568325</xdr:colOff>
      <xdr:row>94</xdr:row>
      <xdr:rowOff>153009</xdr:rowOff>
    </xdr:to>
    <xdr:sp macro="" textlink="">
      <xdr:nvSpPr>
        <xdr:cNvPr id="717" name="円/楕円 716"/>
        <xdr:cNvSpPr/>
      </xdr:nvSpPr>
      <xdr:spPr>
        <a:xfrm>
          <a:off x="16268700" y="161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74286</xdr:rowOff>
    </xdr:from>
    <xdr:ext cx="534377" cy="259045"/>
    <xdr:sp macro="" textlink="">
      <xdr:nvSpPr>
        <xdr:cNvPr id="718" name="公債費該当値テキスト"/>
        <xdr:cNvSpPr txBox="1"/>
      </xdr:nvSpPr>
      <xdr:spPr>
        <a:xfrm>
          <a:off x="16370300" y="160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51149</xdr:rowOff>
    </xdr:from>
    <xdr:to>
      <xdr:col>22</xdr:col>
      <xdr:colOff>415925</xdr:colOff>
      <xdr:row>94</xdr:row>
      <xdr:rowOff>152749</xdr:rowOff>
    </xdr:to>
    <xdr:sp macro="" textlink="">
      <xdr:nvSpPr>
        <xdr:cNvPr id="719" name="円/楕円 718"/>
        <xdr:cNvSpPr/>
      </xdr:nvSpPr>
      <xdr:spPr>
        <a:xfrm>
          <a:off x="15430500" y="16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169276</xdr:rowOff>
    </xdr:from>
    <xdr:ext cx="534377" cy="259045"/>
    <xdr:sp macro="" textlink="">
      <xdr:nvSpPr>
        <xdr:cNvPr id="720" name="テキスト ボックス 719"/>
        <xdr:cNvSpPr txBox="1"/>
      </xdr:nvSpPr>
      <xdr:spPr>
        <a:xfrm>
          <a:off x="15214111" y="15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38934</xdr:rowOff>
    </xdr:from>
    <xdr:to>
      <xdr:col>21</xdr:col>
      <xdr:colOff>212725</xdr:colOff>
      <xdr:row>94</xdr:row>
      <xdr:rowOff>140534</xdr:rowOff>
    </xdr:to>
    <xdr:sp macro="" textlink="">
      <xdr:nvSpPr>
        <xdr:cNvPr id="721" name="円/楕円 720"/>
        <xdr:cNvSpPr/>
      </xdr:nvSpPr>
      <xdr:spPr>
        <a:xfrm>
          <a:off x="14541500" y="161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157061</xdr:rowOff>
    </xdr:from>
    <xdr:ext cx="534377" cy="259045"/>
    <xdr:sp macro="" textlink="">
      <xdr:nvSpPr>
        <xdr:cNvPr id="722" name="テキスト ボックス 721"/>
        <xdr:cNvSpPr txBox="1"/>
      </xdr:nvSpPr>
      <xdr:spPr>
        <a:xfrm>
          <a:off x="14325111" y="159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139878</xdr:rowOff>
    </xdr:from>
    <xdr:to>
      <xdr:col>20</xdr:col>
      <xdr:colOff>9525</xdr:colOff>
      <xdr:row>94</xdr:row>
      <xdr:rowOff>70028</xdr:rowOff>
    </xdr:to>
    <xdr:sp macro="" textlink="">
      <xdr:nvSpPr>
        <xdr:cNvPr id="723" name="円/楕円 722"/>
        <xdr:cNvSpPr/>
      </xdr:nvSpPr>
      <xdr:spPr>
        <a:xfrm>
          <a:off x="13652500" y="16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86555</xdr:rowOff>
    </xdr:from>
    <xdr:ext cx="534377" cy="259045"/>
    <xdr:sp macro="" textlink="">
      <xdr:nvSpPr>
        <xdr:cNvPr id="724" name="テキスト ボックス 723"/>
        <xdr:cNvSpPr txBox="1"/>
      </xdr:nvSpPr>
      <xdr:spPr>
        <a:xfrm>
          <a:off x="13436111" y="158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62790</xdr:rowOff>
    </xdr:from>
    <xdr:to>
      <xdr:col>18</xdr:col>
      <xdr:colOff>492125</xdr:colOff>
      <xdr:row>93</xdr:row>
      <xdr:rowOff>164390</xdr:rowOff>
    </xdr:to>
    <xdr:sp macro="" textlink="">
      <xdr:nvSpPr>
        <xdr:cNvPr id="725" name="円/楕円 724"/>
        <xdr:cNvSpPr/>
      </xdr:nvSpPr>
      <xdr:spPr>
        <a:xfrm>
          <a:off x="12763500" y="160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9467</xdr:rowOff>
    </xdr:from>
    <xdr:ext cx="534377" cy="259045"/>
    <xdr:sp macro="" textlink="">
      <xdr:nvSpPr>
        <xdr:cNvPr id="726" name="テキスト ボックス 725"/>
        <xdr:cNvSpPr txBox="1"/>
      </xdr:nvSpPr>
      <xdr:spPr>
        <a:xfrm>
          <a:off x="12547111" y="157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123127</xdr:rowOff>
    </xdr:from>
    <xdr:to>
      <xdr:col>32</xdr:col>
      <xdr:colOff>187325</xdr:colOff>
      <xdr:row>37</xdr:row>
      <xdr:rowOff>164274</xdr:rowOff>
    </xdr:to>
    <xdr:cxnSp macro="">
      <xdr:nvCxnSpPr>
        <xdr:cNvPr id="751" name="直線コネクタ 750"/>
        <xdr:cNvCxnSpPr/>
      </xdr:nvCxnSpPr>
      <xdr:spPr>
        <a:xfrm flipV="1">
          <a:off x="21323300" y="6466777"/>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66184</xdr:rowOff>
    </xdr:from>
    <xdr:ext cx="378565" cy="259045"/>
    <xdr:sp macro="" textlink="">
      <xdr:nvSpPr>
        <xdr:cNvPr id="752" name="諸支出金平均値テキスト"/>
        <xdr:cNvSpPr txBox="1"/>
      </xdr:nvSpPr>
      <xdr:spPr>
        <a:xfrm>
          <a:off x="22212300" y="6409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164274</xdr:rowOff>
    </xdr:from>
    <xdr:to>
      <xdr:col>31</xdr:col>
      <xdr:colOff>34925</xdr:colOff>
      <xdr:row>38</xdr:row>
      <xdr:rowOff>254</xdr:rowOff>
    </xdr:to>
    <xdr:cxnSp macro="">
      <xdr:nvCxnSpPr>
        <xdr:cNvPr id="754" name="直線コネクタ 753"/>
        <xdr:cNvCxnSpPr/>
      </xdr:nvCxnSpPr>
      <xdr:spPr>
        <a:xfrm flipV="1">
          <a:off x="20434300" y="650792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xdr:rowOff>
    </xdr:from>
    <xdr:to>
      <xdr:col>29</xdr:col>
      <xdr:colOff>517525</xdr:colOff>
      <xdr:row>38</xdr:row>
      <xdr:rowOff>826</xdr:rowOff>
    </xdr:to>
    <xdr:cxnSp macro="">
      <xdr:nvCxnSpPr>
        <xdr:cNvPr id="757" name="直線コネクタ 756"/>
        <xdr:cNvCxnSpPr/>
      </xdr:nvCxnSpPr>
      <xdr:spPr>
        <a:xfrm flipV="1">
          <a:off x="19545300" y="65153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156273</xdr:rowOff>
    </xdr:from>
    <xdr:to>
      <xdr:col>28</xdr:col>
      <xdr:colOff>314325</xdr:colOff>
      <xdr:row>38</xdr:row>
      <xdr:rowOff>826</xdr:rowOff>
    </xdr:to>
    <xdr:cxnSp macro="">
      <xdr:nvCxnSpPr>
        <xdr:cNvPr id="760" name="直線コネクタ 759"/>
        <xdr:cNvCxnSpPr/>
      </xdr:nvCxnSpPr>
      <xdr:spPr>
        <a:xfrm>
          <a:off x="18656300" y="649992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70" name="円/楕円 769"/>
        <xdr:cNvSpPr/>
      </xdr:nvSpPr>
      <xdr:spPr>
        <a:xfrm>
          <a:off x="221107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31704</xdr:rowOff>
    </xdr:from>
    <xdr:ext cx="378565" cy="259045"/>
    <xdr:sp macro="" textlink="">
      <xdr:nvSpPr>
        <xdr:cNvPr id="771" name="諸支出金該当値テキスト"/>
        <xdr:cNvSpPr txBox="1"/>
      </xdr:nvSpPr>
      <xdr:spPr>
        <a:xfrm>
          <a:off x="22212300" y="620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113474</xdr:rowOff>
    </xdr:from>
    <xdr:to>
      <xdr:col>31</xdr:col>
      <xdr:colOff>85725</xdr:colOff>
      <xdr:row>38</xdr:row>
      <xdr:rowOff>43624</xdr:rowOff>
    </xdr:to>
    <xdr:sp macro="" textlink="">
      <xdr:nvSpPr>
        <xdr:cNvPr id="772" name="円/楕円 771"/>
        <xdr:cNvSpPr/>
      </xdr:nvSpPr>
      <xdr:spPr>
        <a:xfrm>
          <a:off x="21272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34751</xdr:rowOff>
    </xdr:from>
    <xdr:ext cx="313932" cy="259045"/>
    <xdr:sp macro="" textlink="">
      <xdr:nvSpPr>
        <xdr:cNvPr id="773" name="テキスト ボックス 772"/>
        <xdr:cNvSpPr txBox="1"/>
      </xdr:nvSpPr>
      <xdr:spPr>
        <a:xfrm>
          <a:off x="21166333" y="6549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120904</xdr:rowOff>
    </xdr:from>
    <xdr:to>
      <xdr:col>29</xdr:col>
      <xdr:colOff>568325</xdr:colOff>
      <xdr:row>38</xdr:row>
      <xdr:rowOff>51054</xdr:rowOff>
    </xdr:to>
    <xdr:sp macro="" textlink="">
      <xdr:nvSpPr>
        <xdr:cNvPr id="774" name="円/楕円 773"/>
        <xdr:cNvSpPr/>
      </xdr:nvSpPr>
      <xdr:spPr>
        <a:xfrm>
          <a:off x="20383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42181</xdr:rowOff>
    </xdr:from>
    <xdr:ext cx="313932" cy="259045"/>
    <xdr:sp macro="" textlink="">
      <xdr:nvSpPr>
        <xdr:cNvPr id="775" name="テキスト ボックス 774"/>
        <xdr:cNvSpPr txBox="1"/>
      </xdr:nvSpPr>
      <xdr:spPr>
        <a:xfrm>
          <a:off x="20277333" y="65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121476</xdr:rowOff>
    </xdr:from>
    <xdr:to>
      <xdr:col>28</xdr:col>
      <xdr:colOff>365125</xdr:colOff>
      <xdr:row>38</xdr:row>
      <xdr:rowOff>51626</xdr:rowOff>
    </xdr:to>
    <xdr:sp macro="" textlink="">
      <xdr:nvSpPr>
        <xdr:cNvPr id="776" name="円/楕円 775"/>
        <xdr:cNvSpPr/>
      </xdr:nvSpPr>
      <xdr:spPr>
        <a:xfrm>
          <a:off x="19494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42753</xdr:rowOff>
    </xdr:from>
    <xdr:ext cx="313932" cy="259045"/>
    <xdr:sp macro="" textlink="">
      <xdr:nvSpPr>
        <xdr:cNvPr id="777" name="テキスト ボックス 776"/>
        <xdr:cNvSpPr txBox="1"/>
      </xdr:nvSpPr>
      <xdr:spPr>
        <a:xfrm>
          <a:off x="19388333" y="6557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105473</xdr:rowOff>
    </xdr:from>
    <xdr:to>
      <xdr:col>27</xdr:col>
      <xdr:colOff>161925</xdr:colOff>
      <xdr:row>38</xdr:row>
      <xdr:rowOff>35623</xdr:rowOff>
    </xdr:to>
    <xdr:sp macro="" textlink="">
      <xdr:nvSpPr>
        <xdr:cNvPr id="778" name="円/楕円 777"/>
        <xdr:cNvSpPr/>
      </xdr:nvSpPr>
      <xdr:spPr>
        <a:xfrm>
          <a:off x="18605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26750</xdr:rowOff>
    </xdr:from>
    <xdr:ext cx="313932" cy="259045"/>
    <xdr:sp macro="" textlink="">
      <xdr:nvSpPr>
        <xdr:cNvPr id="779" name="テキスト ボックス 778"/>
        <xdr:cNvSpPr txBox="1"/>
      </xdr:nvSpPr>
      <xdr:spPr>
        <a:xfrm>
          <a:off x="18499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目的別歳出決算額で最も大きい金額は民生費の１４５，７５０円である。平成２６年度は１２０，７７３円となっており、２４，９７７円増加している。これは、国保会計への繰出金の増加や保育所整備事業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農林水産業費は、５２，３２５円であり、平成２６年度から１６，７３２円増加している。これは、農産物交流施設整備費や多面的機能支払交付金など新たな事業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スタートしたためであるが、農林</a:t>
          </a:r>
          <a:r>
            <a:rPr kumimoji="1" lang="ja-JP" altLang="en-US" sz="1100">
              <a:solidFill>
                <a:schemeClr val="dk1"/>
              </a:solidFill>
              <a:effectLst/>
              <a:latin typeface="+mn-lt"/>
              <a:ea typeface="+mn-ea"/>
              <a:cs typeface="+mn-cs"/>
            </a:rPr>
            <a:t>水</a:t>
          </a:r>
          <a:r>
            <a:rPr kumimoji="1" lang="ja-JP" altLang="ja-JP" sz="1100">
              <a:solidFill>
                <a:schemeClr val="dk1"/>
              </a:solidFill>
              <a:effectLst/>
              <a:latin typeface="+mn-lt"/>
              <a:ea typeface="+mn-ea"/>
              <a:cs typeface="+mn-cs"/>
            </a:rPr>
            <a:t>産業は本町の基幹産業であり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多くの事業を展開しているため、類似団体と比較しても高い状況である。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ついては、減少傾向であるが、類似団体と比較すると高い状況にある。今後、大規模事業の償還も始まることから増加していくことが見込まれる。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合併市町村であることや、公立の幼稚園、保育園、企業部局の運営など、特徴的な事情はあるものの、衛生費と災害復旧費以外は類似団体よりも高い状況にあることから、</a:t>
          </a:r>
          <a:r>
            <a:rPr kumimoji="1" lang="ja-JP" altLang="ja-JP" sz="1100" baseline="0">
              <a:solidFill>
                <a:schemeClr val="dk1"/>
              </a:solidFill>
              <a:effectLst/>
              <a:latin typeface="+mn-lt"/>
              <a:ea typeface="+mn-ea"/>
              <a:cs typeface="+mn-cs"/>
            </a:rPr>
            <a:t>今後は、第２次行財政推進計画に基づき、事業の見直しや組織の再編などにより財政コストの削減を図りながら、効率的で質の高い行財政運営に取り組む必要がある。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前年度繰越金の増加等により実質収支額は増加している。また、地方税は減額しているが、ふるさと応援寄附金の増加や繰越金の増加に連動して、財政調整基金への積み増しができ、基金が増加傾向にある。</a:t>
          </a:r>
          <a:endParaRPr lang="ja-JP" altLang="ja-JP" sz="1400">
            <a:effectLst/>
          </a:endParaRPr>
        </a:p>
        <a:p>
          <a:r>
            <a:rPr kumimoji="1" lang="ja-JP" altLang="ja-JP" sz="1100">
              <a:solidFill>
                <a:schemeClr val="dk1"/>
              </a:solidFill>
              <a:effectLst/>
              <a:latin typeface="+mn-lt"/>
              <a:ea typeface="+mn-ea"/>
              <a:cs typeface="+mn-cs"/>
            </a:rPr>
            <a:t>　今後は地方交付税が漸減することから、貴重な財源確保のために、公共施設に係る使用料等の見直しを図り、基金の有効な取崩しを実施する等、住民サービスを低下をさせることなく自主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平成２７年度は、全ての会計において黒字となっている。一般会計については、地方税は減額しているものの、ふるさと応援寄附金の増加や前年度繰越金の増加等により、実質収支額が増加している。</a:t>
          </a:r>
          <a:endParaRPr lang="ja-JP" altLang="ja-JP" sz="1400">
            <a:effectLst/>
          </a:endParaRPr>
        </a:p>
        <a:p>
          <a:pPr rtl="0"/>
          <a:r>
            <a:rPr lang="ja-JP" altLang="ja-JP" sz="1100" b="0" i="0" baseline="0">
              <a:solidFill>
                <a:schemeClr val="dk1"/>
              </a:solidFill>
              <a:effectLst/>
              <a:latin typeface="+mn-lt"/>
              <a:ea typeface="+mn-ea"/>
              <a:cs typeface="+mn-cs"/>
            </a:rPr>
            <a:t>　水道事業会計については、経費削減効果もあり経常損益は昨年度より縮小したが、人口減少や節水機器の普及等による使用料及び給水収益が減少している。</a:t>
          </a:r>
          <a:endParaRPr lang="ja-JP" altLang="ja-JP" sz="1400">
            <a:effectLst/>
          </a:endParaRPr>
        </a:p>
        <a:p>
          <a:pPr rtl="0"/>
          <a:r>
            <a:rPr lang="ja-JP" altLang="ja-JP" sz="1100" b="0" i="0" baseline="0">
              <a:solidFill>
                <a:schemeClr val="dk1"/>
              </a:solidFill>
              <a:effectLst/>
              <a:latin typeface="+mn-lt"/>
              <a:ea typeface="+mn-ea"/>
              <a:cs typeface="+mn-cs"/>
            </a:rPr>
            <a:t>　ガス事業会計については、人口減少やオール電化住宅の進展等による販売量の減少が赤字の主要因であることから、内部努力のみでの経営は困難であり、平成２８年４月１日から料金の値上げ改定を実施した。</a:t>
          </a:r>
          <a:endParaRPr lang="ja-JP" altLang="ja-JP" sz="1400">
            <a:effectLst/>
          </a:endParaRPr>
        </a:p>
        <a:p>
          <a:pPr rtl="0"/>
          <a:r>
            <a:rPr lang="ja-JP" altLang="ja-JP" sz="1100" b="0" i="0" baseline="0">
              <a:solidFill>
                <a:schemeClr val="dk1"/>
              </a:solidFill>
              <a:effectLst/>
              <a:latin typeface="+mn-lt"/>
              <a:ea typeface="+mn-ea"/>
              <a:cs typeface="+mn-cs"/>
            </a:rPr>
            <a:t>　また、国民健康保険特別会計は、事業費規模は増額傾向にあるが、繰入金の増額や保険給付費が減少したことなどにより実質収支額が増加している。</a:t>
          </a:r>
          <a:endParaRPr lang="ja-JP" altLang="ja-JP" sz="1400">
            <a:effectLst/>
          </a:endParaRPr>
        </a:p>
        <a:p>
          <a:pPr rtl="0"/>
          <a:r>
            <a:rPr lang="ja-JP" altLang="ja-JP" sz="1100" b="0" i="0" baseline="0">
              <a:solidFill>
                <a:schemeClr val="dk1"/>
              </a:solidFill>
              <a:effectLst/>
              <a:latin typeface="+mn-lt"/>
              <a:ea typeface="+mn-ea"/>
              <a:cs typeface="+mn-cs"/>
            </a:rPr>
            <a:t>　一般会計以外については標準財政規模が下降傾向にあるため、現行制度を見直し、料金改定を実施する等、自主財源の確保に努める。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12571559</v>
      </c>
      <c r="BO4" s="409"/>
      <c r="BP4" s="409"/>
      <c r="BQ4" s="409"/>
      <c r="BR4" s="409"/>
      <c r="BS4" s="409"/>
      <c r="BT4" s="409"/>
      <c r="BU4" s="410"/>
      <c r="BV4" s="408">
        <v>11731675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7.9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11870593</v>
      </c>
      <c r="BO5" s="414"/>
      <c r="BP5" s="414"/>
      <c r="BQ5" s="414"/>
      <c r="BR5" s="414"/>
      <c r="BS5" s="414"/>
      <c r="BT5" s="414"/>
      <c r="BU5" s="415"/>
      <c r="BV5" s="413">
        <v>11055559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89.4</v>
      </c>
      <c r="CU5" s="384"/>
      <c r="CV5" s="384"/>
      <c r="CW5" s="384"/>
      <c r="CX5" s="384"/>
      <c r="CY5" s="384"/>
      <c r="CZ5" s="384"/>
      <c r="DA5" s="385"/>
      <c r="DB5" s="383">
        <v>90.8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700966</v>
      </c>
      <c r="BO6" s="414"/>
      <c r="BP6" s="414"/>
      <c r="BQ6" s="414"/>
      <c r="BR6" s="414"/>
      <c r="BS6" s="414"/>
      <c r="BT6" s="414"/>
      <c r="BU6" s="415"/>
      <c r="BV6" s="413">
        <v>676116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94.4</v>
      </c>
      <c r="CU6" s="560"/>
      <c r="CV6" s="560"/>
      <c r="CW6" s="560"/>
      <c r="CX6" s="560"/>
      <c r="CY6" s="560"/>
      <c r="CZ6" s="560"/>
      <c r="DA6" s="561"/>
      <c r="DB6" s="559">
        <v>96.3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98746</v>
      </c>
      <c r="BO7" s="414"/>
      <c r="BP7" s="414"/>
      <c r="BQ7" s="414"/>
      <c r="BR7" s="414"/>
      <c r="BS7" s="414"/>
      <c r="BT7" s="414"/>
      <c r="BU7" s="415"/>
      <c r="BV7" s="413">
        <v>109196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7245744</v>
      </c>
      <c r="CU7" s="414"/>
      <c r="CV7" s="414"/>
      <c r="CW7" s="414"/>
      <c r="CX7" s="414"/>
      <c r="CY7" s="414"/>
      <c r="CZ7" s="414"/>
      <c r="DA7" s="415"/>
      <c r="DB7" s="413">
        <v>7177590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602220</v>
      </c>
      <c r="BO8" s="414"/>
      <c r="BP8" s="414"/>
      <c r="BQ8" s="414"/>
      <c r="BR8" s="414"/>
      <c r="BS8" s="414"/>
      <c r="BT8" s="414"/>
      <c r="BU8" s="415"/>
      <c r="BV8" s="413">
        <v>566920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0.31</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21666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35300</v>
      </c>
      <c r="BO9" s="414"/>
      <c r="BP9" s="414"/>
      <c r="BQ9" s="414"/>
      <c r="BR9" s="414"/>
      <c r="BS9" s="414"/>
      <c r="BT9" s="414"/>
      <c r="BU9" s="415"/>
      <c r="BV9" s="413">
        <v>1548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12.7</v>
      </c>
      <c r="CU9" s="384"/>
      <c r="CV9" s="384"/>
      <c r="CW9" s="384"/>
      <c r="CX9" s="384"/>
      <c r="CY9" s="384"/>
      <c r="CZ9" s="384"/>
      <c r="DA9" s="385"/>
      <c r="DB9" s="383">
        <v>13.5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23158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326445</v>
      </c>
      <c r="BO10" s="414"/>
      <c r="BP10" s="414"/>
      <c r="BQ10" s="414"/>
      <c r="BR10" s="414"/>
      <c r="BS10" s="414"/>
      <c r="BT10" s="414"/>
      <c r="BU10" s="415"/>
      <c r="BV10" s="413">
        <v>113950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22220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22143</v>
      </c>
      <c r="S13" s="515"/>
      <c r="T13" s="515"/>
      <c r="U13" s="515"/>
      <c r="V13" s="516"/>
      <c r="W13" s="502" t="s">
        <v>121</v>
      </c>
      <c r="X13" s="426"/>
      <c r="Y13" s="426"/>
      <c r="Z13" s="426"/>
      <c r="AA13" s="426"/>
      <c r="AB13" s="427"/>
      <c r="AC13" s="389">
        <v>1478</v>
      </c>
      <c r="AD13" s="390"/>
      <c r="AE13" s="390"/>
      <c r="AF13" s="390"/>
      <c r="AG13" s="391"/>
      <c r="AH13" s="389">
        <v>1626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361745</v>
      </c>
      <c r="BO13" s="414"/>
      <c r="BP13" s="414"/>
      <c r="BQ13" s="414"/>
      <c r="BR13" s="414"/>
      <c r="BS13" s="414"/>
      <c r="BT13" s="414"/>
      <c r="BU13" s="415"/>
      <c r="BV13" s="413">
        <v>115498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22495</v>
      </c>
      <c r="S14" s="515"/>
      <c r="T14" s="515"/>
      <c r="U14" s="515"/>
      <c r="V14" s="516"/>
      <c r="W14" s="517"/>
      <c r="X14" s="429"/>
      <c r="Y14" s="429"/>
      <c r="Z14" s="429"/>
      <c r="AA14" s="429"/>
      <c r="AB14" s="430"/>
      <c r="AC14" s="507">
        <v>13.3</v>
      </c>
      <c r="AD14" s="508"/>
      <c r="AE14" s="508"/>
      <c r="AF14" s="508"/>
      <c r="AG14" s="509"/>
      <c r="AH14" s="507">
        <v>13.4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82.8</v>
      </c>
      <c r="CU14" s="486"/>
      <c r="CV14" s="486"/>
      <c r="CW14" s="486"/>
      <c r="CX14" s="486"/>
      <c r="CY14" s="486"/>
      <c r="CZ14" s="486"/>
      <c r="DA14" s="487"/>
      <c r="DB14" s="518">
        <v>94.9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22419</v>
      </c>
      <c r="S15" s="515"/>
      <c r="T15" s="515"/>
      <c r="U15" s="515"/>
      <c r="V15" s="516"/>
      <c r="W15" s="502" t="s">
        <v>128</v>
      </c>
      <c r="X15" s="426"/>
      <c r="Y15" s="426"/>
      <c r="Z15" s="426"/>
      <c r="AA15" s="426"/>
      <c r="AB15" s="427"/>
      <c r="AC15" s="389">
        <v>3446</v>
      </c>
      <c r="AD15" s="390"/>
      <c r="AE15" s="390"/>
      <c r="AF15" s="390"/>
      <c r="AG15" s="391"/>
      <c r="AH15" s="389">
        <v>4021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1856084</v>
      </c>
      <c r="BO15" s="409"/>
      <c r="BP15" s="409"/>
      <c r="BQ15" s="409"/>
      <c r="BR15" s="409"/>
      <c r="BS15" s="409"/>
      <c r="BT15" s="409"/>
      <c r="BU15" s="410"/>
      <c r="BV15" s="408">
        <v>1768420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30.9</v>
      </c>
      <c r="AD16" s="508"/>
      <c r="AE16" s="508"/>
      <c r="AF16" s="508"/>
      <c r="AG16" s="509"/>
      <c r="AH16" s="507">
        <v>33.1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5960963</v>
      </c>
      <c r="BO16" s="414"/>
      <c r="BP16" s="414"/>
      <c r="BQ16" s="414"/>
      <c r="BR16" s="414"/>
      <c r="BS16" s="414"/>
      <c r="BT16" s="414"/>
      <c r="BU16" s="415"/>
      <c r="BV16" s="413">
        <v>5751148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6227</v>
      </c>
      <c r="AD17" s="390"/>
      <c r="AE17" s="390"/>
      <c r="AF17" s="390"/>
      <c r="AG17" s="391"/>
      <c r="AH17" s="389">
        <v>6468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2312004</v>
      </c>
      <c r="BO17" s="414"/>
      <c r="BP17" s="414"/>
      <c r="BQ17" s="414"/>
      <c r="BR17" s="414"/>
      <c r="BS17" s="414"/>
      <c r="BT17" s="414"/>
      <c r="BU17" s="415"/>
      <c r="BV17" s="413">
        <v>2238947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249.17</v>
      </c>
      <c r="M18" s="478"/>
      <c r="N18" s="478"/>
      <c r="O18" s="478"/>
      <c r="P18" s="478"/>
      <c r="Q18" s="478"/>
      <c r="R18" s="479"/>
      <c r="S18" s="479"/>
      <c r="T18" s="479"/>
      <c r="U18" s="479"/>
      <c r="V18" s="480"/>
      <c r="W18" s="494"/>
      <c r="X18" s="495"/>
      <c r="Y18" s="495"/>
      <c r="Z18" s="495"/>
      <c r="AA18" s="495"/>
      <c r="AB18" s="503"/>
      <c r="AC18" s="377">
        <v>55.8</v>
      </c>
      <c r="AD18" s="378"/>
      <c r="AE18" s="378"/>
      <c r="AF18" s="378"/>
      <c r="AG18" s="481"/>
      <c r="AH18" s="377">
        <v>53.3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6560474</v>
      </c>
      <c r="BO18" s="414"/>
      <c r="BP18" s="414"/>
      <c r="BQ18" s="414"/>
      <c r="BR18" s="414"/>
      <c r="BS18" s="414"/>
      <c r="BT18" s="414"/>
      <c r="BU18" s="415"/>
      <c r="BV18" s="413">
        <v>6547439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8966681</v>
      </c>
      <c r="BO19" s="414"/>
      <c r="BP19" s="414"/>
      <c r="BQ19" s="414"/>
      <c r="BR19" s="414"/>
      <c r="BS19" s="414"/>
      <c r="BT19" s="414"/>
      <c r="BU19" s="415"/>
      <c r="BV19" s="413">
        <v>8552404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6637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14652647</v>
      </c>
      <c r="BO23" s="414"/>
      <c r="BP23" s="414"/>
      <c r="BQ23" s="414"/>
      <c r="BR23" s="414"/>
      <c r="BS23" s="414"/>
      <c r="BT23" s="414"/>
      <c r="BU23" s="415"/>
      <c r="BV23" s="413">
        <v>14482524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7040</v>
      </c>
      <c r="R24" s="390"/>
      <c r="S24" s="390"/>
      <c r="T24" s="390"/>
      <c r="U24" s="390"/>
      <c r="V24" s="391"/>
      <c r="W24" s="455"/>
      <c r="X24" s="446"/>
      <c r="Y24" s="447"/>
      <c r="Z24" s="386" t="s">
        <v>151</v>
      </c>
      <c r="AA24" s="387"/>
      <c r="AB24" s="387"/>
      <c r="AC24" s="387"/>
      <c r="AD24" s="387"/>
      <c r="AE24" s="387"/>
      <c r="AF24" s="387"/>
      <c r="AG24" s="388"/>
      <c r="AH24" s="389">
        <v>186</v>
      </c>
      <c r="AI24" s="390"/>
      <c r="AJ24" s="390"/>
      <c r="AK24" s="390"/>
      <c r="AL24" s="391"/>
      <c r="AM24" s="389">
        <v>600408</v>
      </c>
      <c r="AN24" s="390"/>
      <c r="AO24" s="390"/>
      <c r="AP24" s="390"/>
      <c r="AQ24" s="390"/>
      <c r="AR24" s="391"/>
      <c r="AS24" s="389">
        <v>3228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8388388</v>
      </c>
      <c r="BO24" s="414"/>
      <c r="BP24" s="414"/>
      <c r="BQ24" s="414"/>
      <c r="BR24" s="414"/>
      <c r="BS24" s="414"/>
      <c r="BT24" s="414"/>
      <c r="BU24" s="415"/>
      <c r="BV24" s="413">
        <v>8416785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5790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634392</v>
      </c>
      <c r="BO25" s="409"/>
      <c r="BP25" s="409"/>
      <c r="BQ25" s="409"/>
      <c r="BR25" s="409"/>
      <c r="BS25" s="409"/>
      <c r="BT25" s="409"/>
      <c r="BU25" s="410"/>
      <c r="BV25" s="408">
        <v>301840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5570</v>
      </c>
      <c r="R26" s="390"/>
      <c r="S26" s="390"/>
      <c r="T26" s="390"/>
      <c r="U26" s="390"/>
      <c r="V26" s="391"/>
      <c r="W26" s="455"/>
      <c r="X26" s="446"/>
      <c r="Y26" s="447"/>
      <c r="Z26" s="386" t="s">
        <v>157</v>
      </c>
      <c r="AA26" s="468"/>
      <c r="AB26" s="468"/>
      <c r="AC26" s="468"/>
      <c r="AD26" s="468"/>
      <c r="AE26" s="468"/>
      <c r="AF26" s="468"/>
      <c r="AG26" s="469"/>
      <c r="AH26" s="389">
        <v>16</v>
      </c>
      <c r="AI26" s="390"/>
      <c r="AJ26" s="390"/>
      <c r="AK26" s="390"/>
      <c r="AL26" s="391"/>
      <c r="AM26" s="389">
        <v>52912</v>
      </c>
      <c r="AN26" s="390"/>
      <c r="AO26" s="390"/>
      <c r="AP26" s="390"/>
      <c r="AQ26" s="390"/>
      <c r="AR26" s="391"/>
      <c r="AS26" s="389">
        <v>3307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2920</v>
      </c>
      <c r="R27" s="390"/>
      <c r="S27" s="390"/>
      <c r="T27" s="390"/>
      <c r="U27" s="390"/>
      <c r="V27" s="391"/>
      <c r="W27" s="455"/>
      <c r="X27" s="446"/>
      <c r="Y27" s="447"/>
      <c r="Z27" s="386" t="s">
        <v>160</v>
      </c>
      <c r="AA27" s="387"/>
      <c r="AB27" s="387"/>
      <c r="AC27" s="387"/>
      <c r="AD27" s="387"/>
      <c r="AE27" s="387"/>
      <c r="AF27" s="387"/>
      <c r="AG27" s="388"/>
      <c r="AH27" s="389">
        <v>23</v>
      </c>
      <c r="AI27" s="390"/>
      <c r="AJ27" s="390"/>
      <c r="AK27" s="390"/>
      <c r="AL27" s="391"/>
      <c r="AM27" s="389">
        <v>73698</v>
      </c>
      <c r="AN27" s="390"/>
      <c r="AO27" s="390"/>
      <c r="AP27" s="390"/>
      <c r="AQ27" s="390"/>
      <c r="AR27" s="391"/>
      <c r="AS27" s="389">
        <v>3204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1974417</v>
      </c>
      <c r="BO28" s="409"/>
      <c r="BP28" s="409"/>
      <c r="BQ28" s="409"/>
      <c r="BR28" s="409"/>
      <c r="BS28" s="409"/>
      <c r="BT28" s="409"/>
      <c r="BU28" s="410"/>
      <c r="BV28" s="408">
        <v>1647972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2150</v>
      </c>
      <c r="R29" s="390"/>
      <c r="S29" s="390"/>
      <c r="T29" s="390"/>
      <c r="U29" s="390"/>
      <c r="V29" s="391"/>
      <c r="W29" s="456"/>
      <c r="X29" s="457"/>
      <c r="Y29" s="458"/>
      <c r="Z29" s="386" t="s">
        <v>167</v>
      </c>
      <c r="AA29" s="387"/>
      <c r="AB29" s="387"/>
      <c r="AC29" s="387"/>
      <c r="AD29" s="387"/>
      <c r="AE29" s="387"/>
      <c r="AF29" s="387"/>
      <c r="AG29" s="388"/>
      <c r="AH29" s="389">
        <v>209</v>
      </c>
      <c r="AI29" s="390"/>
      <c r="AJ29" s="390"/>
      <c r="AK29" s="390"/>
      <c r="AL29" s="391"/>
      <c r="AM29" s="389">
        <v>674106</v>
      </c>
      <c r="AN29" s="390"/>
      <c r="AO29" s="390"/>
      <c r="AP29" s="390"/>
      <c r="AQ29" s="390"/>
      <c r="AR29" s="391"/>
      <c r="AS29" s="389">
        <v>3225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857264</v>
      </c>
      <c r="BO29" s="414"/>
      <c r="BP29" s="414"/>
      <c r="BQ29" s="414"/>
      <c r="BR29" s="414"/>
      <c r="BS29" s="414"/>
      <c r="BT29" s="414"/>
      <c r="BU29" s="415"/>
      <c r="BV29" s="413">
        <v>838740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2081402</v>
      </c>
      <c r="BO30" s="417"/>
      <c r="BP30" s="417"/>
      <c r="BQ30" s="417"/>
      <c r="BR30" s="417"/>
      <c r="BS30" s="417"/>
      <c r="BT30" s="417"/>
      <c r="BU30" s="418"/>
      <c r="BV30" s="416">
        <v>2197307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庄内町国民健康保険特別会計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庄内町水道事業会計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庄内町簡易水道事業特別会計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山形県消防補償等組合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たちかわ風力発電研究所</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庄内町介護保険特別会計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庄内町ガス事業会計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庄内町農業集落排水事業特別会計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山形県自治会館管理組合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イグゼあるまめ</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庄内町後期高齢者医療保険特別会計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庄内町下水道事業特別会計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山形県市町村職員退職手当組合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山形県庄内町土地開発公社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庄内町風力発電事業特別会計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山形県市町村交通災害共済組合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庄内広域行政組合（普通会計分）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庄内広域行政組合（青果市場事業特別会計）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庄内広域行政組合（庄内食肉流通センター事業特別会計）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酒田地区広域行政組合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山形県後期高齢者医療広域連合（普通会計分）</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山形県後期高齢者医療広域連合（事業会計分）</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6.12</v>
      </c>
      <c r="G34" s="33">
        <v>7.21</v>
      </c>
      <c r="H34" s="33">
        <v>7.86</v>
      </c>
      <c r="I34" s="33">
        <v>7.89</v>
      </c>
      <c r="J34" s="34">
        <v>8.31</v>
      </c>
      <c r="K34" s="22"/>
      <c r="L34" s="22"/>
      <c r="M34" s="22"/>
      <c r="N34" s="22"/>
      <c r="O34" s="22"/>
      <c r="P34" s="22"/>
    </row>
    <row r="35" spans="1:16" ht="39" customHeight="1">
      <c r="A35" s="22"/>
      <c r="B35" s="35"/>
      <c r="C35" s="1175" t="s">
        <v>533</v>
      </c>
      <c r="D35" s="1176"/>
      <c r="E35" s="1177"/>
      <c r="F35" s="36">
        <v>3.68</v>
      </c>
      <c r="G35" s="37">
        <v>3.9</v>
      </c>
      <c r="H35" s="37">
        <v>3.79</v>
      </c>
      <c r="I35" s="37">
        <v>3.7</v>
      </c>
      <c r="J35" s="38">
        <v>2.92</v>
      </c>
      <c r="K35" s="22"/>
      <c r="L35" s="22"/>
      <c r="M35" s="22"/>
      <c r="N35" s="22"/>
      <c r="O35" s="22"/>
      <c r="P35" s="22"/>
    </row>
    <row r="36" spans="1:16" ht="39" customHeight="1">
      <c r="A36" s="22"/>
      <c r="B36" s="35"/>
      <c r="C36" s="1175" t="s">
        <v>534</v>
      </c>
      <c r="D36" s="1176"/>
      <c r="E36" s="1177"/>
      <c r="F36" s="36">
        <v>3.31</v>
      </c>
      <c r="G36" s="37">
        <v>3.42</v>
      </c>
      <c r="H36" s="37">
        <v>2.87</v>
      </c>
      <c r="I36" s="37">
        <v>2</v>
      </c>
      <c r="J36" s="38">
        <v>2.64</v>
      </c>
      <c r="K36" s="22"/>
      <c r="L36" s="22"/>
      <c r="M36" s="22"/>
      <c r="N36" s="22"/>
      <c r="O36" s="22"/>
      <c r="P36" s="22"/>
    </row>
    <row r="37" spans="1:16" ht="39" customHeight="1">
      <c r="A37" s="22"/>
      <c r="B37" s="35"/>
      <c r="C37" s="1175" t="s">
        <v>535</v>
      </c>
      <c r="D37" s="1176"/>
      <c r="E37" s="1177"/>
      <c r="F37" s="36">
        <v>1.57</v>
      </c>
      <c r="G37" s="37">
        <v>1.4</v>
      </c>
      <c r="H37" s="37">
        <v>0.35</v>
      </c>
      <c r="I37" s="37">
        <v>0.47</v>
      </c>
      <c r="J37" s="38">
        <v>1.2</v>
      </c>
      <c r="K37" s="22"/>
      <c r="L37" s="22"/>
      <c r="M37" s="22"/>
      <c r="N37" s="22"/>
      <c r="O37" s="22"/>
      <c r="P37" s="22"/>
    </row>
    <row r="38" spans="1:16" ht="39" customHeight="1">
      <c r="A38" s="22"/>
      <c r="B38" s="35"/>
      <c r="C38" s="1175" t="s">
        <v>536</v>
      </c>
      <c r="D38" s="1176"/>
      <c r="E38" s="1177"/>
      <c r="F38" s="36">
        <v>0.15</v>
      </c>
      <c r="G38" s="37">
        <v>0.96</v>
      </c>
      <c r="H38" s="37">
        <v>0.28999999999999998</v>
      </c>
      <c r="I38" s="37">
        <v>0.72</v>
      </c>
      <c r="J38" s="38">
        <v>0.54</v>
      </c>
      <c r="K38" s="22"/>
      <c r="L38" s="22"/>
      <c r="M38" s="22"/>
      <c r="N38" s="22"/>
      <c r="O38" s="22"/>
      <c r="P38" s="22"/>
    </row>
    <row r="39" spans="1:16" ht="39" customHeight="1">
      <c r="A39" s="22"/>
      <c r="B39" s="35"/>
      <c r="C39" s="1175" t="s">
        <v>537</v>
      </c>
      <c r="D39" s="1176"/>
      <c r="E39" s="1177"/>
      <c r="F39" s="36">
        <v>0.2</v>
      </c>
      <c r="G39" s="37">
        <v>0.22</v>
      </c>
      <c r="H39" s="37">
        <v>0.15</v>
      </c>
      <c r="I39" s="37">
        <v>0.26</v>
      </c>
      <c r="J39" s="38">
        <v>0.26</v>
      </c>
      <c r="K39" s="22"/>
      <c r="L39" s="22"/>
      <c r="M39" s="22"/>
      <c r="N39" s="22"/>
      <c r="O39" s="22"/>
      <c r="P39" s="22"/>
    </row>
    <row r="40" spans="1:16" ht="39" customHeight="1">
      <c r="A40" s="22"/>
      <c r="B40" s="35"/>
      <c r="C40" s="1175" t="s">
        <v>538</v>
      </c>
      <c r="D40" s="1176"/>
      <c r="E40" s="1177"/>
      <c r="F40" s="36">
        <v>7.0000000000000007E-2</v>
      </c>
      <c r="G40" s="37">
        <v>0.08</v>
      </c>
      <c r="H40" s="37">
        <v>0.02</v>
      </c>
      <c r="I40" s="37">
        <v>0.05</v>
      </c>
      <c r="J40" s="38">
        <v>0.05</v>
      </c>
      <c r="K40" s="22"/>
      <c r="L40" s="22"/>
      <c r="M40" s="22"/>
      <c r="N40" s="22"/>
      <c r="O40" s="22"/>
      <c r="P40" s="22"/>
    </row>
    <row r="41" spans="1:16" ht="39" customHeight="1">
      <c r="A41" s="22"/>
      <c r="B41" s="35"/>
      <c r="C41" s="1175" t="s">
        <v>539</v>
      </c>
      <c r="D41" s="1176"/>
      <c r="E41" s="1177"/>
      <c r="F41" s="36">
        <v>0.06</v>
      </c>
      <c r="G41" s="37">
        <v>0.05</v>
      </c>
      <c r="H41" s="37">
        <v>0.05</v>
      </c>
      <c r="I41" s="37">
        <v>0.05</v>
      </c>
      <c r="J41" s="38">
        <v>0.04</v>
      </c>
      <c r="K41" s="22"/>
      <c r="L41" s="22"/>
      <c r="M41" s="22"/>
      <c r="N41" s="22"/>
      <c r="O41" s="22"/>
      <c r="P41" s="22"/>
    </row>
    <row r="42" spans="1:16" ht="39" customHeight="1">
      <c r="A42" s="22"/>
      <c r="B42" s="39"/>
      <c r="C42" s="1175" t="s">
        <v>540</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541</v>
      </c>
      <c r="D43" s="1179"/>
      <c r="E43" s="1180"/>
      <c r="F43" s="41">
        <v>0.13</v>
      </c>
      <c r="G43" s="42">
        <v>0.21</v>
      </c>
      <c r="H43" s="42">
        <v>0.21</v>
      </c>
      <c r="I43" s="42">
        <v>0.18</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1436</v>
      </c>
      <c r="L45" s="60">
        <v>1314</v>
      </c>
      <c r="M45" s="60">
        <v>1204</v>
      </c>
      <c r="N45" s="60">
        <v>1177</v>
      </c>
      <c r="O45" s="61">
        <v>1162</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635</v>
      </c>
      <c r="L48" s="64">
        <v>641</v>
      </c>
      <c r="M48" s="64">
        <v>650</v>
      </c>
      <c r="N48" s="64">
        <v>714</v>
      </c>
      <c r="O48" s="65">
        <v>723</v>
      </c>
      <c r="P48" s="48"/>
      <c r="Q48" s="48"/>
      <c r="R48" s="48"/>
      <c r="S48" s="48"/>
      <c r="T48" s="48"/>
      <c r="U48" s="48"/>
    </row>
    <row r="49" spans="1:21" ht="30.75" customHeight="1">
      <c r="A49" s="48"/>
      <c r="B49" s="1193"/>
      <c r="C49" s="1194"/>
      <c r="D49" s="62"/>
      <c r="E49" s="1185" t="s">
        <v>16</v>
      </c>
      <c r="F49" s="1185"/>
      <c r="G49" s="1185"/>
      <c r="H49" s="1185"/>
      <c r="I49" s="1185"/>
      <c r="J49" s="1186"/>
      <c r="K49" s="63">
        <v>74</v>
      </c>
      <c r="L49" s="64">
        <v>73</v>
      </c>
      <c r="M49" s="64">
        <v>75</v>
      </c>
      <c r="N49" s="64">
        <v>74</v>
      </c>
      <c r="O49" s="65">
        <v>61</v>
      </c>
      <c r="P49" s="48"/>
      <c r="Q49" s="48"/>
      <c r="R49" s="48"/>
      <c r="S49" s="48"/>
      <c r="T49" s="48"/>
      <c r="U49" s="48"/>
    </row>
    <row r="50" spans="1:21" ht="30.75" customHeight="1">
      <c r="A50" s="48"/>
      <c r="B50" s="1193"/>
      <c r="C50" s="1194"/>
      <c r="D50" s="62"/>
      <c r="E50" s="1185" t="s">
        <v>17</v>
      </c>
      <c r="F50" s="1185"/>
      <c r="G50" s="1185"/>
      <c r="H50" s="1185"/>
      <c r="I50" s="1185"/>
      <c r="J50" s="1186"/>
      <c r="K50" s="63">
        <v>9</v>
      </c>
      <c r="L50" s="64">
        <v>6</v>
      </c>
      <c r="M50" s="64">
        <v>6</v>
      </c>
      <c r="N50" s="64">
        <v>15</v>
      </c>
      <c r="O50" s="65">
        <v>15</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1296</v>
      </c>
      <c r="L52" s="64">
        <v>1313</v>
      </c>
      <c r="M52" s="64">
        <v>1334</v>
      </c>
      <c r="N52" s="64">
        <v>1417</v>
      </c>
      <c r="O52" s="65">
        <v>1418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858</v>
      </c>
      <c r="L53" s="69">
        <v>721</v>
      </c>
      <c r="M53" s="69">
        <v>601</v>
      </c>
      <c r="N53" s="69">
        <v>563</v>
      </c>
      <c r="O53" s="70">
        <v>543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13224</v>
      </c>
      <c r="J41" s="83">
        <v>13715</v>
      </c>
      <c r="K41" s="83">
        <v>14158</v>
      </c>
      <c r="L41" s="83">
        <v>14483</v>
      </c>
      <c r="M41" s="84">
        <v>14653</v>
      </c>
    </row>
    <row r="42" spans="2:13" ht="27.75" customHeight="1">
      <c r="B42" s="1201"/>
      <c r="C42" s="1202"/>
      <c r="D42" s="85"/>
      <c r="E42" s="1205" t="s">
        <v>26</v>
      </c>
      <c r="F42" s="1205"/>
      <c r="G42" s="1205"/>
      <c r="H42" s="1206"/>
      <c r="I42" s="86">
        <v>126</v>
      </c>
      <c r="J42" s="87">
        <v>117</v>
      </c>
      <c r="K42" s="87">
        <v>102</v>
      </c>
      <c r="L42" s="87">
        <v>86</v>
      </c>
      <c r="M42" s="88">
        <v>71</v>
      </c>
    </row>
    <row r="43" spans="2:13" ht="27.75" customHeight="1">
      <c r="B43" s="1201"/>
      <c r="C43" s="1202"/>
      <c r="D43" s="85"/>
      <c r="E43" s="1205" t="s">
        <v>27</v>
      </c>
      <c r="F43" s="1205"/>
      <c r="G43" s="1205"/>
      <c r="H43" s="1206"/>
      <c r="I43" s="86">
        <v>9475</v>
      </c>
      <c r="J43" s="87">
        <v>9201</v>
      </c>
      <c r="K43" s="87">
        <v>9093</v>
      </c>
      <c r="L43" s="87">
        <v>8757</v>
      </c>
      <c r="M43" s="88">
        <v>8409</v>
      </c>
    </row>
    <row r="44" spans="2:13" ht="27.75" customHeight="1">
      <c r="B44" s="1201"/>
      <c r="C44" s="1202"/>
      <c r="D44" s="85"/>
      <c r="E44" s="1205" t="s">
        <v>28</v>
      </c>
      <c r="F44" s="1205"/>
      <c r="G44" s="1205"/>
      <c r="H44" s="1206"/>
      <c r="I44" s="86">
        <v>334</v>
      </c>
      <c r="J44" s="87">
        <v>282</v>
      </c>
      <c r="K44" s="87">
        <v>207</v>
      </c>
      <c r="L44" s="87">
        <v>134</v>
      </c>
      <c r="M44" s="88">
        <v>68</v>
      </c>
    </row>
    <row r="45" spans="2:13" ht="27.75" customHeight="1">
      <c r="B45" s="1201"/>
      <c r="C45" s="1202"/>
      <c r="D45" s="85"/>
      <c r="E45" s="1205" t="s">
        <v>29</v>
      </c>
      <c r="F45" s="1205"/>
      <c r="G45" s="1205"/>
      <c r="H45" s="1206"/>
      <c r="I45" s="86">
        <v>2367</v>
      </c>
      <c r="J45" s="87">
        <v>2297</v>
      </c>
      <c r="K45" s="87">
        <v>2266</v>
      </c>
      <c r="L45" s="87">
        <v>2052</v>
      </c>
      <c r="M45" s="88">
        <v>1988</v>
      </c>
    </row>
    <row r="46" spans="2:13" ht="27.75" customHeight="1">
      <c r="B46" s="1201"/>
      <c r="C46" s="1202"/>
      <c r="D46" s="85"/>
      <c r="E46" s="1205" t="s">
        <v>30</v>
      </c>
      <c r="F46" s="1205"/>
      <c r="G46" s="1205"/>
      <c r="H46" s="1206"/>
      <c r="I46" s="86">
        <v>154</v>
      </c>
      <c r="J46" s="87">
        <v>143</v>
      </c>
      <c r="K46" s="87">
        <v>118</v>
      </c>
      <c r="L46" s="87">
        <v>111</v>
      </c>
      <c r="M46" s="88">
        <v>117</v>
      </c>
    </row>
    <row r="47" spans="2:13" ht="27.75" customHeight="1">
      <c r="B47" s="1201"/>
      <c r="C47" s="1202"/>
      <c r="D47" s="85"/>
      <c r="E47" s="1205" t="s">
        <v>31</v>
      </c>
      <c r="F47" s="1205"/>
      <c r="G47" s="1205"/>
      <c r="H47" s="1206"/>
      <c r="I47" s="86" t="s">
        <v>488</v>
      </c>
      <c r="J47" s="87" t="s">
        <v>488</v>
      </c>
      <c r="K47" s="87" t="s">
        <v>488</v>
      </c>
      <c r="L47" s="87" t="s">
        <v>488</v>
      </c>
      <c r="M47" s="88" t="s">
        <v>488</v>
      </c>
    </row>
    <row r="48" spans="2:13" ht="27.75" customHeight="1">
      <c r="B48" s="1203"/>
      <c r="C48" s="1204"/>
      <c r="D48" s="85"/>
      <c r="E48" s="1205" t="s">
        <v>32</v>
      </c>
      <c r="F48" s="1205"/>
      <c r="G48" s="1205"/>
      <c r="H48" s="1206"/>
      <c r="I48" s="86" t="s">
        <v>488</v>
      </c>
      <c r="J48" s="87" t="s">
        <v>488</v>
      </c>
      <c r="K48" s="87" t="s">
        <v>488</v>
      </c>
      <c r="L48" s="87" t="s">
        <v>488</v>
      </c>
      <c r="M48" s="88" t="s">
        <v>488</v>
      </c>
    </row>
    <row r="49" spans="2:13" ht="27.75" customHeight="1">
      <c r="B49" s="1199" t="s">
        <v>33</v>
      </c>
      <c r="C49" s="1200"/>
      <c r="D49" s="89"/>
      <c r="E49" s="1205" t="s">
        <v>34</v>
      </c>
      <c r="F49" s="1205"/>
      <c r="G49" s="1205"/>
      <c r="H49" s="1206"/>
      <c r="I49" s="86">
        <v>2634</v>
      </c>
      <c r="J49" s="87">
        <v>2922</v>
      </c>
      <c r="K49" s="87">
        <v>3362</v>
      </c>
      <c r="L49" s="87">
        <v>3503</v>
      </c>
      <c r="M49" s="88">
        <v>3750</v>
      </c>
    </row>
    <row r="50" spans="2:13" ht="27.75" customHeight="1">
      <c r="B50" s="1201"/>
      <c r="C50" s="1202"/>
      <c r="D50" s="85"/>
      <c r="E50" s="1205" t="s">
        <v>35</v>
      </c>
      <c r="F50" s="1205"/>
      <c r="G50" s="1205"/>
      <c r="H50" s="1206"/>
      <c r="I50" s="86">
        <v>1432</v>
      </c>
      <c r="J50" s="87">
        <v>1351</v>
      </c>
      <c r="K50" s="87">
        <v>1264</v>
      </c>
      <c r="L50" s="87">
        <v>1149</v>
      </c>
      <c r="M50" s="88">
        <v>1043</v>
      </c>
    </row>
    <row r="51" spans="2:13" ht="27.75" customHeight="1">
      <c r="B51" s="1203"/>
      <c r="C51" s="1204"/>
      <c r="D51" s="85"/>
      <c r="E51" s="1205" t="s">
        <v>36</v>
      </c>
      <c r="F51" s="1205"/>
      <c r="G51" s="1205"/>
      <c r="H51" s="1206"/>
      <c r="I51" s="86">
        <v>15127</v>
      </c>
      <c r="J51" s="87">
        <v>14981</v>
      </c>
      <c r="K51" s="87">
        <v>15791</v>
      </c>
      <c r="L51" s="87">
        <v>15423</v>
      </c>
      <c r="M51" s="88">
        <v>15612</v>
      </c>
    </row>
    <row r="52" spans="2:13" ht="27.75" customHeight="1" thickBot="1">
      <c r="B52" s="1207" t="s">
        <v>37</v>
      </c>
      <c r="C52" s="1208"/>
      <c r="D52" s="90"/>
      <c r="E52" s="1209" t="s">
        <v>38</v>
      </c>
      <c r="F52" s="1209"/>
      <c r="G52" s="1209"/>
      <c r="H52" s="1210"/>
      <c r="I52" s="91">
        <v>6487</v>
      </c>
      <c r="J52" s="92">
        <v>6501</v>
      </c>
      <c r="K52" s="92">
        <v>5527</v>
      </c>
      <c r="L52" s="92">
        <v>5549</v>
      </c>
      <c r="M52" s="93">
        <v>4899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1" zoomScale="85" zoomScaleNormal="85" zoomScaleSheetLayoutView="55" workbookViewId="0">
      <selection activeCell="P65" sqref="P6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563</v>
      </c>
      <c r="H51" s="1242"/>
      <c r="I51" s="1247" t="s">
        <v>564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566</v>
      </c>
      <c r="H55" s="1222"/>
      <c r="I55" s="1227" t="s">
        <v>564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9" t="s">
        <v>571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563</v>
      </c>
      <c r="H73" s="1242"/>
      <c r="I73" s="1247" t="s">
        <v>564</v>
      </c>
      <c r="J73" s="1247"/>
      <c r="K73" s="1228">
        <v>107.7</v>
      </c>
      <c r="L73" s="1228">
        <v>109.7</v>
      </c>
      <c r="M73" s="1215">
        <v>92.8</v>
      </c>
      <c r="N73" s="1215">
        <v>94.9</v>
      </c>
      <c r="O73" s="1215">
        <v>82.8</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570</v>
      </c>
      <c r="J75" s="1227"/>
      <c r="K75" s="1219">
        <v>14.6</v>
      </c>
      <c r="L75" s="1219">
        <v>13.2</v>
      </c>
      <c r="M75" s="1219">
        <v>12.1</v>
      </c>
      <c r="N75" s="1219">
        <v>10.7</v>
      </c>
      <c r="O75" s="1219">
        <v>9.6999999999999993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566</v>
      </c>
      <c r="H77" s="1222"/>
      <c r="I77" s="1227" t="s">
        <v>564</v>
      </c>
      <c r="J77" s="1227"/>
      <c r="K77" s="1228">
        <v>40.200000000000003</v>
      </c>
      <c r="L77" s="1228">
        <v>30.7</v>
      </c>
      <c r="M77" s="1215">
        <v>22.3</v>
      </c>
      <c r="N77" s="1215">
        <v>20.3</v>
      </c>
      <c r="O77" s="1215">
        <v>20.2</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570</v>
      </c>
      <c r="J79" s="1217"/>
      <c r="K79" s="1218">
        <v>10.1</v>
      </c>
      <c r="L79" s="1218">
        <v>9.1999999999999993</v>
      </c>
      <c r="M79" s="1218">
        <v>8.5</v>
      </c>
      <c r="N79" s="1218">
        <v>7.7</v>
      </c>
      <c r="O79" s="1218">
        <v>7.1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85968</v>
      </c>
      <c r="E3" s="116"/>
      <c r="F3" s="117">
        <v>42839</v>
      </c>
      <c r="G3" s="118"/>
      <c r="H3" s="119"/>
    </row>
    <row r="4" spans="1:8">
      <c r="A4" s="120"/>
      <c r="B4" s="121"/>
      <c r="C4" s="122"/>
      <c r="D4" s="123">
        <v>41249</v>
      </c>
      <c r="E4" s="124"/>
      <c r="F4" s="125">
        <v>22027</v>
      </c>
      <c r="G4" s="126"/>
      <c r="H4" s="127"/>
    </row>
    <row r="5" spans="1:8">
      <c r="A5" s="108" t="s">
        <v>521</v>
      </c>
      <c r="B5" s="113"/>
      <c r="C5" s="114"/>
      <c r="D5" s="115">
        <v>84611</v>
      </c>
      <c r="E5" s="116"/>
      <c r="F5" s="117">
        <v>46819</v>
      </c>
      <c r="G5" s="118"/>
      <c r="H5" s="119"/>
    </row>
    <row r="6" spans="1:8">
      <c r="A6" s="120"/>
      <c r="B6" s="121"/>
      <c r="C6" s="122"/>
      <c r="D6" s="123">
        <v>53537</v>
      </c>
      <c r="E6" s="124"/>
      <c r="F6" s="125">
        <v>24121</v>
      </c>
      <c r="G6" s="126"/>
      <c r="H6" s="127"/>
    </row>
    <row r="7" spans="1:8">
      <c r="A7" s="108" t="s">
        <v>522</v>
      </c>
      <c r="B7" s="113"/>
      <c r="C7" s="114"/>
      <c r="D7" s="115">
        <v>76057</v>
      </c>
      <c r="E7" s="116"/>
      <c r="F7" s="117">
        <v>53270</v>
      </c>
      <c r="G7" s="118"/>
      <c r="H7" s="119"/>
    </row>
    <row r="8" spans="1:8">
      <c r="A8" s="120"/>
      <c r="B8" s="121"/>
      <c r="C8" s="122"/>
      <c r="D8" s="123">
        <v>42190</v>
      </c>
      <c r="E8" s="124"/>
      <c r="F8" s="125">
        <v>24316</v>
      </c>
      <c r="G8" s="126"/>
      <c r="H8" s="127"/>
    </row>
    <row r="9" spans="1:8">
      <c r="A9" s="108" t="s">
        <v>523</v>
      </c>
      <c r="B9" s="113"/>
      <c r="C9" s="114"/>
      <c r="D9" s="115">
        <v>43679</v>
      </c>
      <c r="E9" s="116"/>
      <c r="F9" s="117">
        <v>53292</v>
      </c>
      <c r="G9" s="118"/>
      <c r="H9" s="119"/>
    </row>
    <row r="10" spans="1:8">
      <c r="A10" s="120"/>
      <c r="B10" s="121"/>
      <c r="C10" s="122"/>
      <c r="D10" s="123">
        <v>25958</v>
      </c>
      <c r="E10" s="124"/>
      <c r="F10" s="125">
        <v>28900</v>
      </c>
      <c r="G10" s="126"/>
      <c r="H10" s="127"/>
    </row>
    <row r="11" spans="1:8">
      <c r="A11" s="108" t="s">
        <v>524</v>
      </c>
      <c r="B11" s="113"/>
      <c r="C11" s="114"/>
      <c r="D11" s="115">
        <v>51242</v>
      </c>
      <c r="E11" s="116"/>
      <c r="F11" s="117">
        <v>56894</v>
      </c>
      <c r="G11" s="118"/>
      <c r="H11" s="119"/>
    </row>
    <row r="12" spans="1:8">
      <c r="A12" s="120"/>
      <c r="B12" s="121"/>
      <c r="C12" s="128"/>
      <c r="D12" s="123">
        <v>30971</v>
      </c>
      <c r="E12" s="124"/>
      <c r="F12" s="125">
        <v>32548</v>
      </c>
      <c r="G12" s="126"/>
      <c r="H12" s="127"/>
    </row>
    <row r="13" spans="1:8">
      <c r="A13" s="108"/>
      <c r="B13" s="113"/>
      <c r="C13" s="129"/>
      <c r="D13" s="130">
        <v>68311</v>
      </c>
      <c r="E13" s="131"/>
      <c r="F13" s="132">
        <v>50623</v>
      </c>
      <c r="G13" s="133"/>
      <c r="H13" s="119"/>
    </row>
    <row r="14" spans="1:8">
      <c r="A14" s="120"/>
      <c r="B14" s="121"/>
      <c r="C14" s="122"/>
      <c r="D14" s="123">
        <v>38781</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6.12</v>
      </c>
      <c r="C19" s="134">
        <f>ROUND(VALUE(SUBSTITUTE(実質収支比率等に係る経年分析!G$48,"▲","-")),2)</f>
        <v>7.22</v>
      </c>
      <c r="D19" s="134">
        <f>ROUND(VALUE(SUBSTITUTE(実質収支比率等に係る経年分析!H$48,"▲","-")),2)</f>
        <v>7.86</v>
      </c>
      <c r="E19" s="134">
        <f>ROUND(VALUE(SUBSTITUTE(実質収支比率等に係る経年分析!I$48,"▲","-")),2)</f>
        <v>7.9</v>
      </c>
      <c r="F19" s="134">
        <f>ROUND(VALUE(SUBSTITUTE(実質収支比率等に係る経年分析!J$48,"▲","-")),2)</f>
        <v>8.31</v>
      </c>
    </row>
    <row r="20" spans="1:11">
      <c r="A20" s="134" t="s">
        <v>43</v>
      </c>
      <c r="B20" s="134">
        <f>ROUND(VALUE(SUBSTITUTE(実質収支比率等に係る経年分析!F$47,"▲","-")),2)</f>
        <v>11.35</v>
      </c>
      <c r="C20" s="134">
        <f>ROUND(VALUE(SUBSTITUTE(実質収支比率等に係る経年分析!G$47,"▲","-")),2)</f>
        <v>15.72</v>
      </c>
      <c r="D20" s="134">
        <f>ROUND(VALUE(SUBSTITUTE(実質収支比率等に係る経年分析!H$47,"▲","-")),2)</f>
        <v>21.33</v>
      </c>
      <c r="E20" s="134">
        <f>ROUND(VALUE(SUBSTITUTE(実質収支比率等に係る経年分析!I$47,"▲","-")),2)</f>
        <v>22.96</v>
      </c>
      <c r="F20" s="134">
        <f>ROUND(VALUE(SUBSTITUTE(実質収支比率等に係る経年分析!J$47,"▲","-")),2)</f>
        <v>27.25</v>
      </c>
    </row>
    <row r="21" spans="1:11">
      <c r="A21" s="134" t="s">
        <v>44</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5.28</v>
      </c>
      <c r="D21" s="134">
        <f>IF(ISNUMBER(VALUE(SUBSTITUTE(実質収支比率等に係る経年分析!H$49,"▲","-"))),ROUND(VALUE(SUBSTITUTE(実質収支比率等に係る経年分析!H$49,"▲","-")),2),NA())</f>
        <v>6.41</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4.99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庄内町簡易水道事業特別会計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庄内町農業集落排水事業特別会計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庄内町下水道事業特別会計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庄内町介護保険特別会計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庄内町国民健康保険特別会計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c r="A34" s="135" t="str">
        <f>IF(連結実質赤字比率に係る赤字・黒字の構成分析!C$36="",NA(),連結実質赤字比率に係る赤字・黒字の構成分析!C$36)</f>
        <v>庄内町ガス事業会計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c r="A35" s="135" t="str">
        <f>IF(連結実質赤字比率に係る赤字・黒字の構成分析!C$35="",NA(),連結実質赤字比率に係る赤字・黒字の構成分析!C$35)</f>
        <v>庄内町水道事業会計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1296</v>
      </c>
      <c r="E42" s="136"/>
      <c r="F42" s="136"/>
      <c r="G42" s="136">
        <f>'実質公債費比率（分子）の構造'!L$52</f>
        <v>1313</v>
      </c>
      <c r="H42" s="136"/>
      <c r="I42" s="136"/>
      <c r="J42" s="136">
        <f>'実質公債費比率（分子）の構造'!M$52</f>
        <v>1334</v>
      </c>
      <c r="K42" s="136"/>
      <c r="L42" s="136"/>
      <c r="M42" s="136">
        <f>'実質公債費比率（分子）の構造'!N$52</f>
        <v>1417</v>
      </c>
      <c r="N42" s="136"/>
      <c r="O42" s="136"/>
      <c r="P42" s="136">
        <f>'実質公債費比率（分子）の構造'!O$52</f>
        <v>1418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6</v>
      </c>
      <c r="F44" s="136"/>
      <c r="G44" s="136"/>
      <c r="H44" s="136">
        <f>'実質公債費比率（分子）の構造'!M$50</f>
        <v>6</v>
      </c>
      <c r="I44" s="136"/>
      <c r="J44" s="136"/>
      <c r="K44" s="136">
        <f>'実質公債費比率（分子）の構造'!N$50</f>
        <v>15</v>
      </c>
      <c r="L44" s="136"/>
      <c r="M44" s="136"/>
      <c r="N44" s="136">
        <f>'実質公債費比率（分子）の構造'!O$50</f>
        <v>15</v>
      </c>
      <c r="O44" s="136"/>
      <c r="P44" s="136"/>
    </row>
    <row r="45" spans="1:16">
      <c r="A45" s="136" t="s">
        <v>54</v>
      </c>
      <c r="B45" s="136">
        <f>'実質公債費比率（分子）の構造'!K$49</f>
        <v>74</v>
      </c>
      <c r="C45" s="136"/>
      <c r="D45" s="136"/>
      <c r="E45" s="136">
        <f>'実質公債費比率（分子）の構造'!L$49</f>
        <v>73</v>
      </c>
      <c r="F45" s="136"/>
      <c r="G45" s="136"/>
      <c r="H45" s="136">
        <f>'実質公債費比率（分子）の構造'!M$49</f>
        <v>75</v>
      </c>
      <c r="I45" s="136"/>
      <c r="J45" s="136"/>
      <c r="K45" s="136">
        <f>'実質公債費比率（分子）の構造'!N$49</f>
        <v>74</v>
      </c>
      <c r="L45" s="136"/>
      <c r="M45" s="136"/>
      <c r="N45" s="136">
        <f>'実質公債費比率（分子）の構造'!O$49</f>
        <v>61</v>
      </c>
      <c r="O45" s="136"/>
      <c r="P45" s="136"/>
    </row>
    <row r="46" spans="1:16">
      <c r="A46" s="136" t="s">
        <v>55</v>
      </c>
      <c r="B46" s="136">
        <f>'実質公債費比率（分子）の構造'!K$48</f>
        <v>635</v>
      </c>
      <c r="C46" s="136"/>
      <c r="D46" s="136"/>
      <c r="E46" s="136">
        <f>'実質公債費比率（分子）の構造'!L$48</f>
        <v>641</v>
      </c>
      <c r="F46" s="136"/>
      <c r="G46" s="136"/>
      <c r="H46" s="136">
        <f>'実質公債費比率（分子）の構造'!M$48</f>
        <v>650</v>
      </c>
      <c r="I46" s="136"/>
      <c r="J46" s="136"/>
      <c r="K46" s="136">
        <f>'実質公債費比率（分子）の構造'!N$48</f>
        <v>714</v>
      </c>
      <c r="L46" s="136"/>
      <c r="M46" s="136"/>
      <c r="N46" s="136">
        <f>'実質公債費比率（分子）の構造'!O$48</f>
        <v>723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1436</v>
      </c>
      <c r="C49" s="136"/>
      <c r="D49" s="136"/>
      <c r="E49" s="136">
        <f>'実質公債費比率（分子）の構造'!L$45</f>
        <v>1314</v>
      </c>
      <c r="F49" s="136"/>
      <c r="G49" s="136"/>
      <c r="H49" s="136">
        <f>'実質公債費比率（分子）の構造'!M$45</f>
        <v>1204</v>
      </c>
      <c r="I49" s="136"/>
      <c r="J49" s="136"/>
      <c r="K49" s="136">
        <f>'実質公債費比率（分子）の構造'!N$45</f>
        <v>1177</v>
      </c>
      <c r="L49" s="136"/>
      <c r="M49" s="136"/>
      <c r="N49" s="136">
        <f>'実質公債費比率（分子）の構造'!O$45</f>
        <v>1162</v>
      </c>
      <c r="O49" s="136"/>
      <c r="P49" s="136"/>
    </row>
    <row r="50" spans="1:16">
      <c r="A50" s="136" t="s">
        <v>59</v>
      </c>
      <c r="B50" s="136" t="e">
        <f>NA()</f>
        <v>#N/A</v>
      </c>
      <c r="C50" s="136">
        <f>IF(ISNUMBER('実質公債費比率（分子）の構造'!K$53),'実質公債費比率（分子）の構造'!K$53,NA())</f>
        <v>858</v>
      </c>
      <c r="D50" s="136" t="e">
        <f>NA()</f>
        <v>#N/A</v>
      </c>
      <c r="E50" s="136" t="e">
        <f>NA()</f>
        <v>#N/A</v>
      </c>
      <c r="F50" s="136">
        <f>IF(ISNUMBER('実質公債費比率（分子）の構造'!L$53),'実質公債費比率（分子）の構造'!L$53,NA())</f>
        <v>721</v>
      </c>
      <c r="G50" s="136" t="e">
        <f>NA()</f>
        <v>#N/A</v>
      </c>
      <c r="H50" s="136" t="e">
        <f>NA()</f>
        <v>#N/A</v>
      </c>
      <c r="I50" s="136">
        <f>IF(ISNUMBER('実質公債費比率（分子）の構造'!M$53),'実質公債費比率（分子）の構造'!M$53,NA())</f>
        <v>601</v>
      </c>
      <c r="J50" s="136" t="e">
        <f>NA()</f>
        <v>#N/A</v>
      </c>
      <c r="K50" s="136" t="e">
        <f>NA()</f>
        <v>#N/A</v>
      </c>
      <c r="L50" s="136">
        <f>IF(ISNUMBER('実質公債費比率（分子）の構造'!N$53),'実質公債費比率（分子）の構造'!N$53,NA())</f>
        <v>563</v>
      </c>
      <c r="M50" s="136" t="e">
        <f>NA()</f>
        <v>#N/A</v>
      </c>
      <c r="N50" s="136" t="e">
        <f>NA()</f>
        <v>#N/A</v>
      </c>
      <c r="O50" s="136">
        <f>IF(ISNUMBER('実質公債費比率（分子）の構造'!O$53),'実質公債費比率（分子）の構造'!O$53,NA())</f>
        <v>543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15127</v>
      </c>
      <c r="E56" s="135"/>
      <c r="F56" s="135"/>
      <c r="G56" s="135">
        <f>'将来負担比率（分子）の構造'!J$51</f>
        <v>14981</v>
      </c>
      <c r="H56" s="135"/>
      <c r="I56" s="135"/>
      <c r="J56" s="135">
        <f>'将来負担比率（分子）の構造'!K$51</f>
        <v>15791</v>
      </c>
      <c r="K56" s="135"/>
      <c r="L56" s="135"/>
      <c r="M56" s="135">
        <f>'将来負担比率（分子）の構造'!L$51</f>
        <v>15423</v>
      </c>
      <c r="N56" s="135"/>
      <c r="O56" s="135"/>
      <c r="P56" s="135">
        <f>'将来負担比率（分子）の構造'!M$51</f>
        <v>15612</v>
      </c>
    </row>
    <row r="57" spans="1:16">
      <c r="A57" s="135" t="s">
        <v>35</v>
      </c>
      <c r="B57" s="135"/>
      <c r="C57" s="135"/>
      <c r="D57" s="135">
        <f>'将来負担比率（分子）の構造'!I$50</f>
        <v>1432</v>
      </c>
      <c r="E57" s="135"/>
      <c r="F57" s="135"/>
      <c r="G57" s="135">
        <f>'将来負担比率（分子）の構造'!J$50</f>
        <v>1351</v>
      </c>
      <c r="H57" s="135"/>
      <c r="I57" s="135"/>
      <c r="J57" s="135">
        <f>'将来負担比率（分子）の構造'!K$50</f>
        <v>1264</v>
      </c>
      <c r="K57" s="135"/>
      <c r="L57" s="135"/>
      <c r="M57" s="135">
        <f>'将来負担比率（分子）の構造'!L$50</f>
        <v>1149</v>
      </c>
      <c r="N57" s="135"/>
      <c r="O57" s="135"/>
      <c r="P57" s="135">
        <f>'将来負担比率（分子）の構造'!M$50</f>
        <v>1043</v>
      </c>
    </row>
    <row r="58" spans="1:16">
      <c r="A58" s="135" t="s">
        <v>34</v>
      </c>
      <c r="B58" s="135"/>
      <c r="C58" s="135"/>
      <c r="D58" s="135">
        <f>'将来負担比率（分子）の構造'!I$49</f>
        <v>2634</v>
      </c>
      <c r="E58" s="135"/>
      <c r="F58" s="135"/>
      <c r="G58" s="135">
        <f>'将来負担比率（分子）の構造'!J$49</f>
        <v>2922</v>
      </c>
      <c r="H58" s="135"/>
      <c r="I58" s="135"/>
      <c r="J58" s="135">
        <f>'将来負担比率（分子）の構造'!K$49</f>
        <v>3362</v>
      </c>
      <c r="K58" s="135"/>
      <c r="L58" s="135"/>
      <c r="M58" s="135">
        <f>'将来負担比率（分子）の構造'!L$49</f>
        <v>3503</v>
      </c>
      <c r="N58" s="135"/>
      <c r="O58" s="135"/>
      <c r="P58" s="135">
        <f>'将来負担比率（分子）の構造'!M$49</f>
        <v>3750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154</v>
      </c>
      <c r="C61" s="135"/>
      <c r="D61" s="135"/>
      <c r="E61" s="135">
        <f>'将来負担比率（分子）の構造'!J$46</f>
        <v>143</v>
      </c>
      <c r="F61" s="135"/>
      <c r="G61" s="135"/>
      <c r="H61" s="135">
        <f>'将来負担比率（分子）の構造'!K$46</f>
        <v>118</v>
      </c>
      <c r="I61" s="135"/>
      <c r="J61" s="135"/>
      <c r="K61" s="135">
        <f>'将来負担比率（分子）の構造'!L$46</f>
        <v>111</v>
      </c>
      <c r="L61" s="135"/>
      <c r="M61" s="135"/>
      <c r="N61" s="135">
        <f>'将来負担比率（分子）の構造'!M$46</f>
        <v>117</v>
      </c>
      <c r="O61" s="135"/>
      <c r="P61" s="135"/>
    </row>
    <row r="62" spans="1:16">
      <c r="A62" s="135" t="s">
        <v>29</v>
      </c>
      <c r="B62" s="135">
        <f>'将来負担比率（分子）の構造'!I$45</f>
        <v>2367</v>
      </c>
      <c r="C62" s="135"/>
      <c r="D62" s="135"/>
      <c r="E62" s="135">
        <f>'将来負担比率（分子）の構造'!J$45</f>
        <v>2297</v>
      </c>
      <c r="F62" s="135"/>
      <c r="G62" s="135"/>
      <c r="H62" s="135">
        <f>'将来負担比率（分子）の構造'!K$45</f>
        <v>2266</v>
      </c>
      <c r="I62" s="135"/>
      <c r="J62" s="135"/>
      <c r="K62" s="135">
        <f>'将来負担比率（分子）の構造'!L$45</f>
        <v>2052</v>
      </c>
      <c r="L62" s="135"/>
      <c r="M62" s="135"/>
      <c r="N62" s="135">
        <f>'将来負担比率（分子）の構造'!M$45</f>
        <v>1988</v>
      </c>
      <c r="O62" s="135"/>
      <c r="P62" s="135"/>
    </row>
    <row r="63" spans="1:16">
      <c r="A63" s="135" t="s">
        <v>28</v>
      </c>
      <c r="B63" s="135">
        <f>'将来負担比率（分子）の構造'!I$44</f>
        <v>334</v>
      </c>
      <c r="C63" s="135"/>
      <c r="D63" s="135"/>
      <c r="E63" s="135">
        <f>'将来負担比率（分子）の構造'!J$44</f>
        <v>282</v>
      </c>
      <c r="F63" s="135"/>
      <c r="G63" s="135"/>
      <c r="H63" s="135">
        <f>'将来負担比率（分子）の構造'!K$44</f>
        <v>207</v>
      </c>
      <c r="I63" s="135"/>
      <c r="J63" s="135"/>
      <c r="K63" s="135">
        <f>'将来負担比率（分子）の構造'!L$44</f>
        <v>134</v>
      </c>
      <c r="L63" s="135"/>
      <c r="M63" s="135"/>
      <c r="N63" s="135">
        <f>'将来負担比率（分子）の構造'!M$44</f>
        <v>68</v>
      </c>
      <c r="O63" s="135"/>
      <c r="P63" s="135"/>
    </row>
    <row r="64" spans="1:16">
      <c r="A64" s="135" t="s">
        <v>27</v>
      </c>
      <c r="B64" s="135">
        <f>'将来負担比率（分子）の構造'!I$43</f>
        <v>9475</v>
      </c>
      <c r="C64" s="135"/>
      <c r="D64" s="135"/>
      <c r="E64" s="135">
        <f>'将来負担比率（分子）の構造'!J$43</f>
        <v>9201</v>
      </c>
      <c r="F64" s="135"/>
      <c r="G64" s="135"/>
      <c r="H64" s="135">
        <f>'将来負担比率（分子）の構造'!K$43</f>
        <v>9093</v>
      </c>
      <c r="I64" s="135"/>
      <c r="J64" s="135"/>
      <c r="K64" s="135">
        <f>'将来負担比率（分子）の構造'!L$43</f>
        <v>8757</v>
      </c>
      <c r="L64" s="135"/>
      <c r="M64" s="135"/>
      <c r="N64" s="135">
        <f>'将来負担比率（分子）の構造'!M$43</f>
        <v>8409</v>
      </c>
      <c r="O64" s="135"/>
      <c r="P64" s="135"/>
    </row>
    <row r="65" spans="1:16">
      <c r="A65" s="135" t="s">
        <v>26</v>
      </c>
      <c r="B65" s="135">
        <f>'将来負担比率（分子）の構造'!I$42</f>
        <v>126</v>
      </c>
      <c r="C65" s="135"/>
      <c r="D65" s="135"/>
      <c r="E65" s="135">
        <f>'将来負担比率（分子）の構造'!J$42</f>
        <v>117</v>
      </c>
      <c r="F65" s="135"/>
      <c r="G65" s="135"/>
      <c r="H65" s="135">
        <f>'将来負担比率（分子）の構造'!K$42</f>
        <v>102</v>
      </c>
      <c r="I65" s="135"/>
      <c r="J65" s="135"/>
      <c r="K65" s="135">
        <f>'将来負担比率（分子）の構造'!L$42</f>
        <v>86</v>
      </c>
      <c r="L65" s="135"/>
      <c r="M65" s="135"/>
      <c r="N65" s="135">
        <f>'将来負担比率（分子）の構造'!M$42</f>
        <v>71</v>
      </c>
      <c r="O65" s="135"/>
      <c r="P65" s="135"/>
    </row>
    <row r="66" spans="1:16">
      <c r="A66" s="135" t="s">
        <v>25</v>
      </c>
      <c r="B66" s="135">
        <f>'将来負担比率（分子）の構造'!I$41</f>
        <v>13224</v>
      </c>
      <c r="C66" s="135"/>
      <c r="D66" s="135"/>
      <c r="E66" s="135">
        <f>'将来負担比率（分子）の構造'!J$41</f>
        <v>13715</v>
      </c>
      <c r="F66" s="135"/>
      <c r="G66" s="135"/>
      <c r="H66" s="135">
        <f>'将来負担比率（分子）の構造'!K$41</f>
        <v>14158</v>
      </c>
      <c r="I66" s="135"/>
      <c r="J66" s="135"/>
      <c r="K66" s="135">
        <f>'将来負担比率（分子）の構造'!L$41</f>
        <v>14483</v>
      </c>
      <c r="L66" s="135"/>
      <c r="M66" s="135"/>
      <c r="N66" s="135">
        <f>'将来負担比率（分子）の構造'!M$41</f>
        <v>14653</v>
      </c>
      <c r="O66" s="135"/>
      <c r="P66" s="135"/>
    </row>
    <row r="67" spans="1:16">
      <c r="A67" s="135" t="s">
        <v>63</v>
      </c>
      <c r="B67" s="135" t="e">
        <f>NA()</f>
        <v>#N/A</v>
      </c>
      <c r="C67" s="135">
        <f>IF(ISNUMBER('将来負担比率（分子）の構造'!I$52), IF('将来負担比率（分子）の構造'!I$52 &lt; 0, 0, '将来負担比率（分子）の構造'!I$52), NA())</f>
        <v>6487</v>
      </c>
      <c r="D67" s="135" t="e">
        <f>NA()</f>
        <v>#N/A</v>
      </c>
      <c r="E67" s="135" t="e">
        <f>NA()</f>
        <v>#N/A</v>
      </c>
      <c r="F67" s="135">
        <f>IF(ISNUMBER('将来負担比率（分子）の構造'!J$52), IF('将来負担比率（分子）の構造'!J$52 &lt; 0, 0, '将来負担比率（分子）の構造'!J$52), NA())</f>
        <v>6501</v>
      </c>
      <c r="G67" s="135" t="e">
        <f>NA()</f>
        <v>#N/A</v>
      </c>
      <c r="H67" s="135" t="e">
        <f>NA()</f>
        <v>#N/A</v>
      </c>
      <c r="I67" s="135">
        <f>IF(ISNUMBER('将来負担比率（分子）の構造'!K$52), IF('将来負担比率（分子）の構造'!K$52 &lt; 0, 0, '将来負担比率（分子）の構造'!K$52), NA())</f>
        <v>5527</v>
      </c>
      <c r="J67" s="135" t="e">
        <f>NA()</f>
        <v>#N/A</v>
      </c>
      <c r="K67" s="135" t="e">
        <f>NA()</f>
        <v>#N/A</v>
      </c>
      <c r="L67" s="135">
        <f>IF(ISNUMBER('将来負担比率（分子）の構造'!L$52), IF('将来負担比率（分子）の構造'!L$52 &lt; 0, 0, '将来負担比率（分子）の構造'!L$52), NA())</f>
        <v>5549</v>
      </c>
      <c r="M67" s="135" t="e">
        <f>NA()</f>
        <v>#N/A</v>
      </c>
      <c r="N67" s="135" t="e">
        <f>NA()</f>
        <v>#N/A</v>
      </c>
      <c r="O67" s="135">
        <f>IF(ISNUMBER('将来負担比率（分子）の構造'!M$52), IF('将来負担比率（分子）の構造'!M$52 &lt; 0, 0, '将来負担比率（分子）の構造'!M$52), NA())</f>
        <v>4899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1907010</v>
      </c>
      <c r="S5" s="669"/>
      <c r="T5" s="669"/>
      <c r="U5" s="669"/>
      <c r="V5" s="669"/>
      <c r="W5" s="669"/>
      <c r="X5" s="669"/>
      <c r="Y5" s="716"/>
      <c r="Z5" s="729">
        <v>15.2</v>
      </c>
      <c r="AA5" s="729"/>
      <c r="AB5" s="729"/>
      <c r="AC5" s="729"/>
      <c r="AD5" s="730">
        <v>1844238</v>
      </c>
      <c r="AE5" s="730"/>
      <c r="AF5" s="730"/>
      <c r="AG5" s="730"/>
      <c r="AH5" s="730"/>
      <c r="AI5" s="730"/>
      <c r="AJ5" s="730"/>
      <c r="AK5" s="730"/>
      <c r="AL5" s="717">
        <v>26.5</v>
      </c>
      <c r="AM5" s="686"/>
      <c r="AN5" s="686"/>
      <c r="AO5" s="718"/>
      <c r="AP5" s="705" t="s">
        <v>206</v>
      </c>
      <c r="AQ5" s="706"/>
      <c r="AR5" s="706"/>
      <c r="AS5" s="706"/>
      <c r="AT5" s="706"/>
      <c r="AU5" s="706"/>
      <c r="AV5" s="706"/>
      <c r="AW5" s="706"/>
      <c r="AX5" s="706"/>
      <c r="AY5" s="706"/>
      <c r="AZ5" s="706"/>
      <c r="BA5" s="706"/>
      <c r="BB5" s="706"/>
      <c r="BC5" s="706"/>
      <c r="BD5" s="706"/>
      <c r="BE5" s="706"/>
      <c r="BF5" s="707"/>
      <c r="BG5" s="618">
        <v>1835480</v>
      </c>
      <c r="BH5" s="619"/>
      <c r="BI5" s="619"/>
      <c r="BJ5" s="619"/>
      <c r="BK5" s="619"/>
      <c r="BL5" s="619"/>
      <c r="BM5" s="619"/>
      <c r="BN5" s="620"/>
      <c r="BO5" s="671">
        <v>96.2</v>
      </c>
      <c r="BP5" s="671"/>
      <c r="BQ5" s="671"/>
      <c r="BR5" s="671"/>
      <c r="BS5" s="672">
        <v>10510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102946</v>
      </c>
      <c r="S6" s="619"/>
      <c r="T6" s="619"/>
      <c r="U6" s="619"/>
      <c r="V6" s="619"/>
      <c r="W6" s="619"/>
      <c r="X6" s="619"/>
      <c r="Y6" s="620"/>
      <c r="Z6" s="671">
        <v>0.8</v>
      </c>
      <c r="AA6" s="671"/>
      <c r="AB6" s="671"/>
      <c r="AC6" s="671"/>
      <c r="AD6" s="672">
        <v>102946</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1835480</v>
      </c>
      <c r="BH6" s="619"/>
      <c r="BI6" s="619"/>
      <c r="BJ6" s="619"/>
      <c r="BK6" s="619"/>
      <c r="BL6" s="619"/>
      <c r="BM6" s="619"/>
      <c r="BN6" s="620"/>
      <c r="BO6" s="671">
        <v>96.2</v>
      </c>
      <c r="BP6" s="671"/>
      <c r="BQ6" s="671"/>
      <c r="BR6" s="671"/>
      <c r="BS6" s="672">
        <v>10510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123335</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123285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3806</v>
      </c>
      <c r="S7" s="619"/>
      <c r="T7" s="619"/>
      <c r="U7" s="619"/>
      <c r="V7" s="619"/>
      <c r="W7" s="619"/>
      <c r="X7" s="619"/>
      <c r="Y7" s="620"/>
      <c r="Z7" s="671">
        <v>0</v>
      </c>
      <c r="AA7" s="671"/>
      <c r="AB7" s="671"/>
      <c r="AC7" s="671"/>
      <c r="AD7" s="672">
        <v>3806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796467</v>
      </c>
      <c r="BH7" s="619"/>
      <c r="BI7" s="619"/>
      <c r="BJ7" s="619"/>
      <c r="BK7" s="619"/>
      <c r="BL7" s="619"/>
      <c r="BM7" s="619"/>
      <c r="BN7" s="620"/>
      <c r="BO7" s="671">
        <v>41.8</v>
      </c>
      <c r="BP7" s="671"/>
      <c r="BQ7" s="671"/>
      <c r="BR7" s="671"/>
      <c r="BS7" s="672">
        <v>10510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1839711</v>
      </c>
      <c r="CS7" s="619"/>
      <c r="CT7" s="619"/>
      <c r="CU7" s="619"/>
      <c r="CV7" s="619"/>
      <c r="CW7" s="619"/>
      <c r="CX7" s="619"/>
      <c r="CY7" s="620"/>
      <c r="CZ7" s="671">
        <v>15.5</v>
      </c>
      <c r="DA7" s="671"/>
      <c r="DB7" s="671"/>
      <c r="DC7" s="671"/>
      <c r="DD7" s="624">
        <v>61905</v>
      </c>
      <c r="DE7" s="619"/>
      <c r="DF7" s="619"/>
      <c r="DG7" s="619"/>
      <c r="DH7" s="619"/>
      <c r="DI7" s="619"/>
      <c r="DJ7" s="619"/>
      <c r="DK7" s="619"/>
      <c r="DL7" s="619"/>
      <c r="DM7" s="619"/>
      <c r="DN7" s="619"/>
      <c r="DO7" s="619"/>
      <c r="DP7" s="620"/>
      <c r="DQ7" s="624">
        <v>1564271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6910</v>
      </c>
      <c r="S8" s="619"/>
      <c r="T8" s="619"/>
      <c r="U8" s="619"/>
      <c r="V8" s="619"/>
      <c r="W8" s="619"/>
      <c r="X8" s="619"/>
      <c r="Y8" s="620"/>
      <c r="Z8" s="671">
        <v>0.1</v>
      </c>
      <c r="AA8" s="671"/>
      <c r="AB8" s="671"/>
      <c r="AC8" s="671"/>
      <c r="AD8" s="672">
        <v>6910</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37864</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3238564</v>
      </c>
      <c r="CS8" s="619"/>
      <c r="CT8" s="619"/>
      <c r="CU8" s="619"/>
      <c r="CV8" s="619"/>
      <c r="CW8" s="619"/>
      <c r="CX8" s="619"/>
      <c r="CY8" s="620"/>
      <c r="CZ8" s="671">
        <v>27.3</v>
      </c>
      <c r="DA8" s="671"/>
      <c r="DB8" s="671"/>
      <c r="DC8" s="671"/>
      <c r="DD8" s="624">
        <v>350843</v>
      </c>
      <c r="DE8" s="619"/>
      <c r="DF8" s="619"/>
      <c r="DG8" s="619"/>
      <c r="DH8" s="619"/>
      <c r="DI8" s="619"/>
      <c r="DJ8" s="619"/>
      <c r="DK8" s="619"/>
      <c r="DL8" s="619"/>
      <c r="DM8" s="619"/>
      <c r="DN8" s="619"/>
      <c r="DO8" s="619"/>
      <c r="DP8" s="620"/>
      <c r="DQ8" s="624">
        <v>1729230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5653</v>
      </c>
      <c r="S9" s="619"/>
      <c r="T9" s="619"/>
      <c r="U9" s="619"/>
      <c r="V9" s="619"/>
      <c r="W9" s="619"/>
      <c r="X9" s="619"/>
      <c r="Y9" s="620"/>
      <c r="Z9" s="671">
        <v>0</v>
      </c>
      <c r="AA9" s="671"/>
      <c r="AB9" s="671"/>
      <c r="AC9" s="671"/>
      <c r="AD9" s="672">
        <v>5653</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659602</v>
      </c>
      <c r="BH9" s="619"/>
      <c r="BI9" s="619"/>
      <c r="BJ9" s="619"/>
      <c r="BK9" s="619"/>
      <c r="BL9" s="619"/>
      <c r="BM9" s="619"/>
      <c r="BN9" s="620"/>
      <c r="BO9" s="671">
        <v>34.6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440504</v>
      </c>
      <c r="CS9" s="619"/>
      <c r="CT9" s="619"/>
      <c r="CU9" s="619"/>
      <c r="CV9" s="619"/>
      <c r="CW9" s="619"/>
      <c r="CX9" s="619"/>
      <c r="CY9" s="620"/>
      <c r="CZ9" s="671">
        <v>3.7</v>
      </c>
      <c r="DA9" s="671"/>
      <c r="DB9" s="671"/>
      <c r="DC9" s="671"/>
      <c r="DD9" s="624">
        <v>3410</v>
      </c>
      <c r="DE9" s="619"/>
      <c r="DF9" s="619"/>
      <c r="DG9" s="619"/>
      <c r="DH9" s="619"/>
      <c r="DI9" s="619"/>
      <c r="DJ9" s="619"/>
      <c r="DK9" s="619"/>
      <c r="DL9" s="619"/>
      <c r="DM9" s="619"/>
      <c r="DN9" s="619"/>
      <c r="DO9" s="619"/>
      <c r="DP9" s="620"/>
      <c r="DQ9" s="624">
        <v>425593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380963</v>
      </c>
      <c r="S10" s="619"/>
      <c r="T10" s="619"/>
      <c r="U10" s="619"/>
      <c r="V10" s="619"/>
      <c r="W10" s="619"/>
      <c r="X10" s="619"/>
      <c r="Y10" s="620"/>
      <c r="Z10" s="671">
        <v>3</v>
      </c>
      <c r="AA10" s="671"/>
      <c r="AB10" s="671"/>
      <c r="AC10" s="671"/>
      <c r="AD10" s="672">
        <v>380963</v>
      </c>
      <c r="AE10" s="672"/>
      <c r="AF10" s="672"/>
      <c r="AG10" s="672"/>
      <c r="AH10" s="672"/>
      <c r="AI10" s="672"/>
      <c r="AJ10" s="672"/>
      <c r="AK10" s="672"/>
      <c r="AL10" s="641">
        <v>5.5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39556</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43240</v>
      </c>
      <c r="CS10" s="619"/>
      <c r="CT10" s="619"/>
      <c r="CU10" s="619"/>
      <c r="CV10" s="619"/>
      <c r="CW10" s="619"/>
      <c r="CX10" s="619"/>
      <c r="CY10" s="620"/>
      <c r="CZ10" s="671">
        <v>0.4</v>
      </c>
      <c r="DA10" s="671"/>
      <c r="DB10" s="671"/>
      <c r="DC10" s="671"/>
      <c r="DD10" s="624" t="s">
        <v>109</v>
      </c>
      <c r="DE10" s="619"/>
      <c r="DF10" s="619"/>
      <c r="DG10" s="619"/>
      <c r="DH10" s="619"/>
      <c r="DI10" s="619"/>
      <c r="DJ10" s="619"/>
      <c r="DK10" s="619"/>
      <c r="DL10" s="619"/>
      <c r="DM10" s="619"/>
      <c r="DN10" s="619"/>
      <c r="DO10" s="619"/>
      <c r="DP10" s="620"/>
      <c r="DQ10" s="624">
        <v>12970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6930</v>
      </c>
      <c r="S11" s="619"/>
      <c r="T11" s="619"/>
      <c r="U11" s="619"/>
      <c r="V11" s="619"/>
      <c r="W11" s="619"/>
      <c r="X11" s="619"/>
      <c r="Y11" s="620"/>
      <c r="Z11" s="671">
        <v>0.1</v>
      </c>
      <c r="AA11" s="671"/>
      <c r="AB11" s="671"/>
      <c r="AC11" s="671"/>
      <c r="AD11" s="672">
        <v>6930</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59445</v>
      </c>
      <c r="BH11" s="619"/>
      <c r="BI11" s="619"/>
      <c r="BJ11" s="619"/>
      <c r="BK11" s="619"/>
      <c r="BL11" s="619"/>
      <c r="BM11" s="619"/>
      <c r="BN11" s="620"/>
      <c r="BO11" s="671">
        <v>3.1</v>
      </c>
      <c r="BP11" s="671"/>
      <c r="BQ11" s="671"/>
      <c r="BR11" s="671"/>
      <c r="BS11" s="624">
        <v>10510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1162657</v>
      </c>
      <c r="CS11" s="619"/>
      <c r="CT11" s="619"/>
      <c r="CU11" s="619"/>
      <c r="CV11" s="619"/>
      <c r="CW11" s="619"/>
      <c r="CX11" s="619"/>
      <c r="CY11" s="620"/>
      <c r="CZ11" s="671">
        <v>9.8000000000000007</v>
      </c>
      <c r="DA11" s="671"/>
      <c r="DB11" s="671"/>
      <c r="DC11" s="671"/>
      <c r="DD11" s="624">
        <v>198962</v>
      </c>
      <c r="DE11" s="619"/>
      <c r="DF11" s="619"/>
      <c r="DG11" s="619"/>
      <c r="DH11" s="619"/>
      <c r="DI11" s="619"/>
      <c r="DJ11" s="619"/>
      <c r="DK11" s="619"/>
      <c r="DL11" s="619"/>
      <c r="DM11" s="619"/>
      <c r="DN11" s="619"/>
      <c r="DO11" s="619"/>
      <c r="DP11" s="620"/>
      <c r="DQ11" s="624">
        <v>526813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841160</v>
      </c>
      <c r="BH12" s="619"/>
      <c r="BI12" s="619"/>
      <c r="BJ12" s="619"/>
      <c r="BK12" s="619"/>
      <c r="BL12" s="619"/>
      <c r="BM12" s="619"/>
      <c r="BN12" s="620"/>
      <c r="BO12" s="671">
        <v>44.1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342916</v>
      </c>
      <c r="CS12" s="619"/>
      <c r="CT12" s="619"/>
      <c r="CU12" s="619"/>
      <c r="CV12" s="619"/>
      <c r="CW12" s="619"/>
      <c r="CX12" s="619"/>
      <c r="CY12" s="620"/>
      <c r="CZ12" s="671">
        <v>2.9</v>
      </c>
      <c r="DA12" s="671"/>
      <c r="DB12" s="671"/>
      <c r="DC12" s="671"/>
      <c r="DD12" s="624">
        <v>3862</v>
      </c>
      <c r="DE12" s="619"/>
      <c r="DF12" s="619"/>
      <c r="DG12" s="619"/>
      <c r="DH12" s="619"/>
      <c r="DI12" s="619"/>
      <c r="DJ12" s="619"/>
      <c r="DK12" s="619"/>
      <c r="DL12" s="619"/>
      <c r="DM12" s="619"/>
      <c r="DN12" s="619"/>
      <c r="DO12" s="619"/>
      <c r="DP12" s="620"/>
      <c r="DQ12" s="624">
        <v>165943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18193</v>
      </c>
      <c r="S13" s="619"/>
      <c r="T13" s="619"/>
      <c r="U13" s="619"/>
      <c r="V13" s="619"/>
      <c r="W13" s="619"/>
      <c r="X13" s="619"/>
      <c r="Y13" s="620"/>
      <c r="Z13" s="671">
        <v>0.1</v>
      </c>
      <c r="AA13" s="671"/>
      <c r="AB13" s="671"/>
      <c r="AC13" s="671"/>
      <c r="AD13" s="672">
        <v>18193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831825</v>
      </c>
      <c r="BH13" s="619"/>
      <c r="BI13" s="619"/>
      <c r="BJ13" s="619"/>
      <c r="BK13" s="619"/>
      <c r="BL13" s="619"/>
      <c r="BM13" s="619"/>
      <c r="BN13" s="620"/>
      <c r="BO13" s="671">
        <v>43.6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1293599</v>
      </c>
      <c r="CS13" s="619"/>
      <c r="CT13" s="619"/>
      <c r="CU13" s="619"/>
      <c r="CV13" s="619"/>
      <c r="CW13" s="619"/>
      <c r="CX13" s="619"/>
      <c r="CY13" s="620"/>
      <c r="CZ13" s="671">
        <v>10.9</v>
      </c>
      <c r="DA13" s="671"/>
      <c r="DB13" s="671"/>
      <c r="DC13" s="671"/>
      <c r="DD13" s="624">
        <v>316553</v>
      </c>
      <c r="DE13" s="619"/>
      <c r="DF13" s="619"/>
      <c r="DG13" s="619"/>
      <c r="DH13" s="619"/>
      <c r="DI13" s="619"/>
      <c r="DJ13" s="619"/>
      <c r="DK13" s="619"/>
      <c r="DL13" s="619"/>
      <c r="DM13" s="619"/>
      <c r="DN13" s="619"/>
      <c r="DO13" s="619"/>
      <c r="DP13" s="620"/>
      <c r="DQ13" s="624">
        <v>954163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63474</v>
      </c>
      <c r="BH14" s="619"/>
      <c r="BI14" s="619"/>
      <c r="BJ14" s="619"/>
      <c r="BK14" s="619"/>
      <c r="BL14" s="619"/>
      <c r="BM14" s="619"/>
      <c r="BN14" s="620"/>
      <c r="BO14" s="671">
        <v>3.3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675656</v>
      </c>
      <c r="CS14" s="619"/>
      <c r="CT14" s="619"/>
      <c r="CU14" s="619"/>
      <c r="CV14" s="619"/>
      <c r="CW14" s="619"/>
      <c r="CX14" s="619"/>
      <c r="CY14" s="620"/>
      <c r="CZ14" s="671">
        <v>5.7</v>
      </c>
      <c r="DA14" s="671"/>
      <c r="DB14" s="671"/>
      <c r="DC14" s="671"/>
      <c r="DD14" s="624">
        <v>12450</v>
      </c>
      <c r="DE14" s="619"/>
      <c r="DF14" s="619"/>
      <c r="DG14" s="619"/>
      <c r="DH14" s="619"/>
      <c r="DI14" s="619"/>
      <c r="DJ14" s="619"/>
      <c r="DK14" s="619"/>
      <c r="DL14" s="619"/>
      <c r="DM14" s="619"/>
      <c r="DN14" s="619"/>
      <c r="DO14" s="619"/>
      <c r="DP14" s="620"/>
      <c r="DQ14" s="624">
        <v>423701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7934</v>
      </c>
      <c r="S15" s="619"/>
      <c r="T15" s="619"/>
      <c r="U15" s="619"/>
      <c r="V15" s="619"/>
      <c r="W15" s="619"/>
      <c r="X15" s="619"/>
      <c r="Y15" s="620"/>
      <c r="Z15" s="671">
        <v>0.1</v>
      </c>
      <c r="AA15" s="671"/>
      <c r="AB15" s="671"/>
      <c r="AC15" s="671"/>
      <c r="AD15" s="672">
        <v>7934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124365</v>
      </c>
      <c r="BH15" s="619"/>
      <c r="BI15" s="619"/>
      <c r="BJ15" s="619"/>
      <c r="BK15" s="619"/>
      <c r="BL15" s="619"/>
      <c r="BM15" s="619"/>
      <c r="BN15" s="620"/>
      <c r="BO15" s="671">
        <v>6.5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1545501</v>
      </c>
      <c r="CS15" s="619"/>
      <c r="CT15" s="619"/>
      <c r="CU15" s="619"/>
      <c r="CV15" s="619"/>
      <c r="CW15" s="619"/>
      <c r="CX15" s="619"/>
      <c r="CY15" s="620"/>
      <c r="CZ15" s="671">
        <v>13</v>
      </c>
      <c r="DA15" s="671"/>
      <c r="DB15" s="671"/>
      <c r="DC15" s="671"/>
      <c r="DD15" s="624">
        <v>190606</v>
      </c>
      <c r="DE15" s="619"/>
      <c r="DF15" s="619"/>
      <c r="DG15" s="619"/>
      <c r="DH15" s="619"/>
      <c r="DI15" s="619"/>
      <c r="DJ15" s="619"/>
      <c r="DK15" s="619"/>
      <c r="DL15" s="619"/>
      <c r="DM15" s="619"/>
      <c r="DN15" s="619"/>
      <c r="DO15" s="619"/>
      <c r="DP15" s="620"/>
      <c r="DQ15" s="624">
        <v>1195049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4897212</v>
      </c>
      <c r="S16" s="619"/>
      <c r="T16" s="619"/>
      <c r="U16" s="619"/>
      <c r="V16" s="619"/>
      <c r="W16" s="619"/>
      <c r="X16" s="619"/>
      <c r="Y16" s="620"/>
      <c r="Z16" s="671">
        <v>39</v>
      </c>
      <c r="AA16" s="671"/>
      <c r="AB16" s="671"/>
      <c r="AC16" s="671"/>
      <c r="AD16" s="672">
        <v>4549891</v>
      </c>
      <c r="AE16" s="672"/>
      <c r="AF16" s="672"/>
      <c r="AG16" s="672"/>
      <c r="AH16" s="672"/>
      <c r="AI16" s="672"/>
      <c r="AJ16" s="672"/>
      <c r="AK16" s="672"/>
      <c r="AL16" s="641">
        <v>65.400000000000006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6282</v>
      </c>
      <c r="BH16" s="619"/>
      <c r="BI16" s="619"/>
      <c r="BJ16" s="619"/>
      <c r="BK16" s="619"/>
      <c r="BL16" s="619"/>
      <c r="BM16" s="619"/>
      <c r="BN16" s="620"/>
      <c r="BO16" s="671">
        <v>0.3</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23</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4549891</v>
      </c>
      <c r="S17" s="619"/>
      <c r="T17" s="619"/>
      <c r="U17" s="619"/>
      <c r="V17" s="619"/>
      <c r="W17" s="619"/>
      <c r="X17" s="619"/>
      <c r="Y17" s="620"/>
      <c r="Z17" s="671">
        <v>36.200000000000003</v>
      </c>
      <c r="AA17" s="671"/>
      <c r="AB17" s="671"/>
      <c r="AC17" s="671"/>
      <c r="AD17" s="672">
        <v>4549891</v>
      </c>
      <c r="AE17" s="672"/>
      <c r="AF17" s="672"/>
      <c r="AG17" s="672"/>
      <c r="AH17" s="672"/>
      <c r="AI17" s="672"/>
      <c r="AJ17" s="672"/>
      <c r="AK17" s="672"/>
      <c r="AL17" s="641">
        <v>65.400000000000006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3732</v>
      </c>
      <c r="BH17" s="619"/>
      <c r="BI17" s="619"/>
      <c r="BJ17" s="619"/>
      <c r="BK17" s="619"/>
      <c r="BL17" s="619"/>
      <c r="BM17" s="619"/>
      <c r="BN17" s="620"/>
      <c r="BO17" s="671">
        <v>0.2</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1162027</v>
      </c>
      <c r="CS17" s="619"/>
      <c r="CT17" s="619"/>
      <c r="CU17" s="619"/>
      <c r="CV17" s="619"/>
      <c r="CW17" s="619"/>
      <c r="CX17" s="619"/>
      <c r="CY17" s="620"/>
      <c r="CZ17" s="671">
        <v>9.8000000000000007</v>
      </c>
      <c r="DA17" s="671"/>
      <c r="DB17" s="671"/>
      <c r="DC17" s="671"/>
      <c r="DD17" s="624" t="s">
        <v>109</v>
      </c>
      <c r="DE17" s="619"/>
      <c r="DF17" s="619"/>
      <c r="DG17" s="619"/>
      <c r="DH17" s="619"/>
      <c r="DI17" s="619"/>
      <c r="DJ17" s="619"/>
      <c r="DK17" s="619"/>
      <c r="DL17" s="619"/>
      <c r="DM17" s="619"/>
      <c r="DN17" s="619"/>
      <c r="DO17" s="619"/>
      <c r="DP17" s="620"/>
      <c r="DQ17" s="624">
        <v>1141814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347307</v>
      </c>
      <c r="S18" s="619"/>
      <c r="T18" s="619"/>
      <c r="U18" s="619"/>
      <c r="V18" s="619"/>
      <c r="W18" s="619"/>
      <c r="X18" s="619"/>
      <c r="Y18" s="620"/>
      <c r="Z18" s="671">
        <v>2.8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2860</v>
      </c>
      <c r="CS18" s="619"/>
      <c r="CT18" s="619"/>
      <c r="CU18" s="619"/>
      <c r="CV18" s="619"/>
      <c r="CW18" s="619"/>
      <c r="CX18" s="619"/>
      <c r="CY18" s="620"/>
      <c r="CZ18" s="671">
        <v>0</v>
      </c>
      <c r="DA18" s="671"/>
      <c r="DB18" s="671"/>
      <c r="DC18" s="671"/>
      <c r="DD18" s="624" t="s">
        <v>109</v>
      </c>
      <c r="DE18" s="619"/>
      <c r="DF18" s="619"/>
      <c r="DG18" s="619"/>
      <c r="DH18" s="619"/>
      <c r="DI18" s="619"/>
      <c r="DJ18" s="619"/>
      <c r="DK18" s="619"/>
      <c r="DL18" s="619"/>
      <c r="DM18" s="619"/>
      <c r="DN18" s="619"/>
      <c r="DO18" s="619"/>
      <c r="DP18" s="620"/>
      <c r="DQ18" s="624">
        <v>2860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71530</v>
      </c>
      <c r="BH19" s="619"/>
      <c r="BI19" s="619"/>
      <c r="BJ19" s="619"/>
      <c r="BK19" s="619"/>
      <c r="BL19" s="619"/>
      <c r="BM19" s="619"/>
      <c r="BN19" s="620"/>
      <c r="BO19" s="671">
        <v>3.8</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7337557</v>
      </c>
      <c r="S20" s="619"/>
      <c r="T20" s="619"/>
      <c r="U20" s="619"/>
      <c r="V20" s="619"/>
      <c r="W20" s="619"/>
      <c r="X20" s="619"/>
      <c r="Y20" s="620"/>
      <c r="Z20" s="671">
        <v>58.4</v>
      </c>
      <c r="AA20" s="671"/>
      <c r="AB20" s="671"/>
      <c r="AC20" s="671"/>
      <c r="AD20" s="672">
        <v>6927464</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71530</v>
      </c>
      <c r="BH20" s="619"/>
      <c r="BI20" s="619"/>
      <c r="BJ20" s="619"/>
      <c r="BK20" s="619"/>
      <c r="BL20" s="619"/>
      <c r="BM20" s="619"/>
      <c r="BN20" s="620"/>
      <c r="BO20" s="671">
        <v>3.8</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11870593</v>
      </c>
      <c r="CS20" s="619"/>
      <c r="CT20" s="619"/>
      <c r="CU20" s="619"/>
      <c r="CV20" s="619"/>
      <c r="CW20" s="619"/>
      <c r="CX20" s="619"/>
      <c r="CY20" s="620"/>
      <c r="CZ20" s="671">
        <v>100</v>
      </c>
      <c r="DA20" s="671"/>
      <c r="DB20" s="671"/>
      <c r="DC20" s="671"/>
      <c r="DD20" s="624">
        <v>1138591</v>
      </c>
      <c r="DE20" s="619"/>
      <c r="DF20" s="619"/>
      <c r="DG20" s="619"/>
      <c r="DH20" s="619"/>
      <c r="DI20" s="619"/>
      <c r="DJ20" s="619"/>
      <c r="DK20" s="619"/>
      <c r="DL20" s="619"/>
      <c r="DM20" s="619"/>
      <c r="DN20" s="619"/>
      <c r="DO20" s="619"/>
      <c r="DP20" s="620"/>
      <c r="DQ20" s="624">
        <v>8265715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3257</v>
      </c>
      <c r="S21" s="619"/>
      <c r="T21" s="619"/>
      <c r="U21" s="619"/>
      <c r="V21" s="619"/>
      <c r="W21" s="619"/>
      <c r="X21" s="619"/>
      <c r="Y21" s="620"/>
      <c r="Z21" s="671">
        <v>0</v>
      </c>
      <c r="AA21" s="671"/>
      <c r="AB21" s="671"/>
      <c r="AC21" s="671"/>
      <c r="AD21" s="672">
        <v>3257</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8758</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47673</v>
      </c>
      <c r="S22" s="619"/>
      <c r="T22" s="619"/>
      <c r="U22" s="619"/>
      <c r="V22" s="619"/>
      <c r="W22" s="619"/>
      <c r="X22" s="619"/>
      <c r="Y22" s="620"/>
      <c r="Z22" s="671">
        <v>0.4</v>
      </c>
      <c r="AA22" s="671"/>
      <c r="AB22" s="671"/>
      <c r="AC22" s="671"/>
      <c r="AD22" s="672">
        <v>106</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157867</v>
      </c>
      <c r="S23" s="619"/>
      <c r="T23" s="619"/>
      <c r="U23" s="619"/>
      <c r="V23" s="619"/>
      <c r="W23" s="619"/>
      <c r="X23" s="619"/>
      <c r="Y23" s="620"/>
      <c r="Z23" s="671">
        <v>1.3</v>
      </c>
      <c r="AA23" s="671"/>
      <c r="AB23" s="671"/>
      <c r="AC23" s="671"/>
      <c r="AD23" s="672">
        <v>14439</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62772</v>
      </c>
      <c r="BH23" s="619"/>
      <c r="BI23" s="619"/>
      <c r="BJ23" s="619"/>
      <c r="BK23" s="619"/>
      <c r="BL23" s="619"/>
      <c r="BM23" s="619"/>
      <c r="BN23" s="620"/>
      <c r="BO23" s="671">
        <v>3.3</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14276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4570343</v>
      </c>
      <c r="CS24" s="669"/>
      <c r="CT24" s="669"/>
      <c r="CU24" s="669"/>
      <c r="CV24" s="669"/>
      <c r="CW24" s="669"/>
      <c r="CX24" s="669"/>
      <c r="CY24" s="716"/>
      <c r="CZ24" s="720">
        <v>38.5</v>
      </c>
      <c r="DA24" s="721"/>
      <c r="DB24" s="721"/>
      <c r="DC24" s="722"/>
      <c r="DD24" s="715">
        <v>3516804</v>
      </c>
      <c r="DE24" s="669"/>
      <c r="DF24" s="669"/>
      <c r="DG24" s="669"/>
      <c r="DH24" s="669"/>
      <c r="DI24" s="669"/>
      <c r="DJ24" s="669"/>
      <c r="DK24" s="716"/>
      <c r="DL24" s="715">
        <v>3471520</v>
      </c>
      <c r="DM24" s="669"/>
      <c r="DN24" s="669"/>
      <c r="DO24" s="669"/>
      <c r="DP24" s="669"/>
      <c r="DQ24" s="669"/>
      <c r="DR24" s="669"/>
      <c r="DS24" s="669"/>
      <c r="DT24" s="669"/>
      <c r="DU24" s="669"/>
      <c r="DV24" s="716"/>
      <c r="DW24" s="717">
        <v>47.3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1123604</v>
      </c>
      <c r="S25" s="619"/>
      <c r="T25" s="619"/>
      <c r="U25" s="619"/>
      <c r="V25" s="619"/>
      <c r="W25" s="619"/>
      <c r="X25" s="619"/>
      <c r="Y25" s="620"/>
      <c r="Z25" s="671">
        <v>8.9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2059436</v>
      </c>
      <c r="CS25" s="637"/>
      <c r="CT25" s="637"/>
      <c r="CU25" s="637"/>
      <c r="CV25" s="637"/>
      <c r="CW25" s="637"/>
      <c r="CX25" s="637"/>
      <c r="CY25" s="638"/>
      <c r="CZ25" s="621">
        <v>17.3</v>
      </c>
      <c r="DA25" s="639"/>
      <c r="DB25" s="639"/>
      <c r="DC25" s="640"/>
      <c r="DD25" s="624">
        <v>1916519</v>
      </c>
      <c r="DE25" s="637"/>
      <c r="DF25" s="637"/>
      <c r="DG25" s="637"/>
      <c r="DH25" s="637"/>
      <c r="DI25" s="637"/>
      <c r="DJ25" s="637"/>
      <c r="DK25" s="638"/>
      <c r="DL25" s="624">
        <v>1910475</v>
      </c>
      <c r="DM25" s="637"/>
      <c r="DN25" s="637"/>
      <c r="DO25" s="637"/>
      <c r="DP25" s="637"/>
      <c r="DQ25" s="637"/>
      <c r="DR25" s="637"/>
      <c r="DS25" s="637"/>
      <c r="DT25" s="637"/>
      <c r="DU25" s="637"/>
      <c r="DV25" s="638"/>
      <c r="DW25" s="641">
        <v>26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1190973</v>
      </c>
      <c r="CS26" s="619"/>
      <c r="CT26" s="619"/>
      <c r="CU26" s="619"/>
      <c r="CV26" s="619"/>
      <c r="CW26" s="619"/>
      <c r="CX26" s="619"/>
      <c r="CY26" s="620"/>
      <c r="CZ26" s="621">
        <v>10</v>
      </c>
      <c r="DA26" s="639"/>
      <c r="DB26" s="639"/>
      <c r="DC26" s="640"/>
      <c r="DD26" s="624">
        <v>1071785</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1058742</v>
      </c>
      <c r="S27" s="619"/>
      <c r="T27" s="619"/>
      <c r="U27" s="619"/>
      <c r="V27" s="619"/>
      <c r="W27" s="619"/>
      <c r="X27" s="619"/>
      <c r="Y27" s="620"/>
      <c r="Z27" s="671">
        <v>8.4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1907010</v>
      </c>
      <c r="BH27" s="619"/>
      <c r="BI27" s="619"/>
      <c r="BJ27" s="619"/>
      <c r="BK27" s="619"/>
      <c r="BL27" s="619"/>
      <c r="BM27" s="619"/>
      <c r="BN27" s="620"/>
      <c r="BO27" s="671">
        <v>100</v>
      </c>
      <c r="BP27" s="671"/>
      <c r="BQ27" s="671"/>
      <c r="BR27" s="671"/>
      <c r="BS27" s="624">
        <v>10510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1348880</v>
      </c>
      <c r="CS27" s="637"/>
      <c r="CT27" s="637"/>
      <c r="CU27" s="637"/>
      <c r="CV27" s="637"/>
      <c r="CW27" s="637"/>
      <c r="CX27" s="637"/>
      <c r="CY27" s="638"/>
      <c r="CZ27" s="621">
        <v>11.4</v>
      </c>
      <c r="DA27" s="639"/>
      <c r="DB27" s="639"/>
      <c r="DC27" s="640"/>
      <c r="DD27" s="624">
        <v>458471</v>
      </c>
      <c r="DE27" s="637"/>
      <c r="DF27" s="637"/>
      <c r="DG27" s="637"/>
      <c r="DH27" s="637"/>
      <c r="DI27" s="637"/>
      <c r="DJ27" s="637"/>
      <c r="DK27" s="638"/>
      <c r="DL27" s="624">
        <v>419231</v>
      </c>
      <c r="DM27" s="637"/>
      <c r="DN27" s="637"/>
      <c r="DO27" s="637"/>
      <c r="DP27" s="637"/>
      <c r="DQ27" s="637"/>
      <c r="DR27" s="637"/>
      <c r="DS27" s="637"/>
      <c r="DT27" s="637"/>
      <c r="DU27" s="637"/>
      <c r="DV27" s="638"/>
      <c r="DW27" s="641">
        <v>5.7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44036</v>
      </c>
      <c r="S28" s="619"/>
      <c r="T28" s="619"/>
      <c r="U28" s="619"/>
      <c r="V28" s="619"/>
      <c r="W28" s="619"/>
      <c r="X28" s="619"/>
      <c r="Y28" s="620"/>
      <c r="Z28" s="671">
        <v>0.4</v>
      </c>
      <c r="AA28" s="671"/>
      <c r="AB28" s="671"/>
      <c r="AC28" s="671"/>
      <c r="AD28" s="672">
        <v>1807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1162027</v>
      </c>
      <c r="CS28" s="619"/>
      <c r="CT28" s="619"/>
      <c r="CU28" s="619"/>
      <c r="CV28" s="619"/>
      <c r="CW28" s="619"/>
      <c r="CX28" s="619"/>
      <c r="CY28" s="620"/>
      <c r="CZ28" s="621">
        <v>9.8000000000000007</v>
      </c>
      <c r="DA28" s="639"/>
      <c r="DB28" s="639"/>
      <c r="DC28" s="640"/>
      <c r="DD28" s="624">
        <v>1141814</v>
      </c>
      <c r="DE28" s="619"/>
      <c r="DF28" s="619"/>
      <c r="DG28" s="619"/>
      <c r="DH28" s="619"/>
      <c r="DI28" s="619"/>
      <c r="DJ28" s="619"/>
      <c r="DK28" s="620"/>
      <c r="DL28" s="624">
        <v>1141814</v>
      </c>
      <c r="DM28" s="619"/>
      <c r="DN28" s="619"/>
      <c r="DO28" s="619"/>
      <c r="DP28" s="619"/>
      <c r="DQ28" s="619"/>
      <c r="DR28" s="619"/>
      <c r="DS28" s="619"/>
      <c r="DT28" s="619"/>
      <c r="DU28" s="619"/>
      <c r="DV28" s="620"/>
      <c r="DW28" s="641">
        <v>15.6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457971</v>
      </c>
      <c r="S29" s="619"/>
      <c r="T29" s="619"/>
      <c r="U29" s="619"/>
      <c r="V29" s="619"/>
      <c r="W29" s="619"/>
      <c r="X29" s="619"/>
      <c r="Y29" s="620"/>
      <c r="Z29" s="671">
        <v>3.6</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1162013</v>
      </c>
      <c r="CS29" s="637"/>
      <c r="CT29" s="637"/>
      <c r="CU29" s="637"/>
      <c r="CV29" s="637"/>
      <c r="CW29" s="637"/>
      <c r="CX29" s="637"/>
      <c r="CY29" s="638"/>
      <c r="CZ29" s="621">
        <v>9.8000000000000007</v>
      </c>
      <c r="DA29" s="639"/>
      <c r="DB29" s="639"/>
      <c r="DC29" s="640"/>
      <c r="DD29" s="624">
        <v>1141800</v>
      </c>
      <c r="DE29" s="637"/>
      <c r="DF29" s="637"/>
      <c r="DG29" s="637"/>
      <c r="DH29" s="637"/>
      <c r="DI29" s="637"/>
      <c r="DJ29" s="637"/>
      <c r="DK29" s="638"/>
      <c r="DL29" s="624">
        <v>1141800</v>
      </c>
      <c r="DM29" s="637"/>
      <c r="DN29" s="637"/>
      <c r="DO29" s="637"/>
      <c r="DP29" s="637"/>
      <c r="DQ29" s="637"/>
      <c r="DR29" s="637"/>
      <c r="DS29" s="637"/>
      <c r="DT29" s="637"/>
      <c r="DU29" s="637"/>
      <c r="DV29" s="638"/>
      <c r="DW29" s="641">
        <v>15.6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129261</v>
      </c>
      <c r="S30" s="619"/>
      <c r="T30" s="619"/>
      <c r="U30" s="619"/>
      <c r="V30" s="619"/>
      <c r="W30" s="619"/>
      <c r="X30" s="619"/>
      <c r="Y30" s="620"/>
      <c r="Z30" s="671">
        <v>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94.6</v>
      </c>
      <c r="BN30" s="685"/>
      <c r="BO30" s="685"/>
      <c r="BP30" s="685"/>
      <c r="BQ30" s="687"/>
      <c r="BR30" s="684">
        <v>99</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1025326</v>
      </c>
      <c r="CS30" s="619"/>
      <c r="CT30" s="619"/>
      <c r="CU30" s="619"/>
      <c r="CV30" s="619"/>
      <c r="CW30" s="619"/>
      <c r="CX30" s="619"/>
      <c r="CY30" s="620"/>
      <c r="CZ30" s="621">
        <v>8.6</v>
      </c>
      <c r="DA30" s="639"/>
      <c r="DB30" s="639"/>
      <c r="DC30" s="640"/>
      <c r="DD30" s="624">
        <v>1008103</v>
      </c>
      <c r="DE30" s="619"/>
      <c r="DF30" s="619"/>
      <c r="DG30" s="619"/>
      <c r="DH30" s="619"/>
      <c r="DI30" s="619"/>
      <c r="DJ30" s="619"/>
      <c r="DK30" s="620"/>
      <c r="DL30" s="624">
        <v>1008103</v>
      </c>
      <c r="DM30" s="619"/>
      <c r="DN30" s="619"/>
      <c r="DO30" s="619"/>
      <c r="DP30" s="619"/>
      <c r="DQ30" s="619"/>
      <c r="DR30" s="619"/>
      <c r="DS30" s="619"/>
      <c r="DT30" s="619"/>
      <c r="DU30" s="619"/>
      <c r="DV30" s="620"/>
      <c r="DW30" s="641">
        <v>13.7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676116</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96.1</v>
      </c>
      <c r="BN31" s="683"/>
      <c r="BO31" s="683"/>
      <c r="BP31" s="683"/>
      <c r="BQ31" s="647"/>
      <c r="BR31" s="682">
        <v>99.2</v>
      </c>
      <c r="BS31" s="637"/>
      <c r="BT31" s="637"/>
      <c r="BU31" s="637"/>
      <c r="BV31" s="637"/>
      <c r="BW31" s="637"/>
      <c r="BX31" s="673">
        <v>95.8</v>
      </c>
      <c r="BY31" s="683"/>
      <c r="BZ31" s="683"/>
      <c r="CA31" s="683"/>
      <c r="CB31" s="647"/>
      <c r="CD31" s="690"/>
      <c r="CE31" s="691"/>
      <c r="CF31" s="655" t="s">
        <v>294</v>
      </c>
      <c r="CG31" s="652"/>
      <c r="CH31" s="652"/>
      <c r="CI31" s="652"/>
      <c r="CJ31" s="652"/>
      <c r="CK31" s="652"/>
      <c r="CL31" s="652"/>
      <c r="CM31" s="652"/>
      <c r="CN31" s="652"/>
      <c r="CO31" s="652"/>
      <c r="CP31" s="652"/>
      <c r="CQ31" s="653"/>
      <c r="CR31" s="618">
        <v>136687</v>
      </c>
      <c r="CS31" s="637"/>
      <c r="CT31" s="637"/>
      <c r="CU31" s="637"/>
      <c r="CV31" s="637"/>
      <c r="CW31" s="637"/>
      <c r="CX31" s="637"/>
      <c r="CY31" s="638"/>
      <c r="CZ31" s="621">
        <v>1.2</v>
      </c>
      <c r="DA31" s="639"/>
      <c r="DB31" s="639"/>
      <c r="DC31" s="640"/>
      <c r="DD31" s="624">
        <v>133697</v>
      </c>
      <c r="DE31" s="637"/>
      <c r="DF31" s="637"/>
      <c r="DG31" s="637"/>
      <c r="DH31" s="637"/>
      <c r="DI31" s="637"/>
      <c r="DJ31" s="637"/>
      <c r="DK31" s="638"/>
      <c r="DL31" s="624">
        <v>133697</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325750</v>
      </c>
      <c r="S32" s="619"/>
      <c r="T32" s="619"/>
      <c r="U32" s="619"/>
      <c r="V32" s="619"/>
      <c r="W32" s="619"/>
      <c r="X32" s="619"/>
      <c r="Y32" s="620"/>
      <c r="Z32" s="671">
        <v>2.6</v>
      </c>
      <c r="AA32" s="671"/>
      <c r="AB32" s="671"/>
      <c r="AC32" s="671"/>
      <c r="AD32" s="672">
        <v>5831</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92.9</v>
      </c>
      <c r="BN32" s="603"/>
      <c r="BO32" s="603"/>
      <c r="BP32" s="603"/>
      <c r="BQ32" s="660"/>
      <c r="BR32" s="681">
        <v>98.6</v>
      </c>
      <c r="BS32" s="603"/>
      <c r="BT32" s="603"/>
      <c r="BU32" s="603"/>
      <c r="BV32" s="603"/>
      <c r="BW32" s="603"/>
      <c r="BX32" s="666">
        <v>92.1</v>
      </c>
      <c r="BY32" s="603"/>
      <c r="BZ32" s="603"/>
      <c r="CA32" s="603"/>
      <c r="CB32" s="660"/>
      <c r="CD32" s="692"/>
      <c r="CE32" s="693"/>
      <c r="CF32" s="655" t="s">
        <v>297</v>
      </c>
      <c r="CG32" s="652"/>
      <c r="CH32" s="652"/>
      <c r="CI32" s="652"/>
      <c r="CJ32" s="652"/>
      <c r="CK32" s="652"/>
      <c r="CL32" s="652"/>
      <c r="CM32" s="652"/>
      <c r="CN32" s="652"/>
      <c r="CO32" s="652"/>
      <c r="CP32" s="652"/>
      <c r="CQ32" s="653"/>
      <c r="CR32" s="618">
        <v>14</v>
      </c>
      <c r="CS32" s="619"/>
      <c r="CT32" s="619"/>
      <c r="CU32" s="619"/>
      <c r="CV32" s="619"/>
      <c r="CW32" s="619"/>
      <c r="CX32" s="619"/>
      <c r="CY32" s="620"/>
      <c r="CZ32" s="621">
        <v>0</v>
      </c>
      <c r="DA32" s="639"/>
      <c r="DB32" s="639"/>
      <c r="DC32" s="640"/>
      <c r="DD32" s="624">
        <v>14</v>
      </c>
      <c r="DE32" s="619"/>
      <c r="DF32" s="619"/>
      <c r="DG32" s="619"/>
      <c r="DH32" s="619"/>
      <c r="DI32" s="619"/>
      <c r="DJ32" s="619"/>
      <c r="DK32" s="620"/>
      <c r="DL32" s="624">
        <v>14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1195449</v>
      </c>
      <c r="S33" s="619"/>
      <c r="T33" s="619"/>
      <c r="U33" s="619"/>
      <c r="V33" s="619"/>
      <c r="W33" s="619"/>
      <c r="X33" s="619"/>
      <c r="Y33" s="620"/>
      <c r="Z33" s="671">
        <v>9.5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6161636</v>
      </c>
      <c r="CS33" s="637"/>
      <c r="CT33" s="637"/>
      <c r="CU33" s="637"/>
      <c r="CV33" s="637"/>
      <c r="CW33" s="637"/>
      <c r="CX33" s="637"/>
      <c r="CY33" s="638"/>
      <c r="CZ33" s="621">
        <v>51.9</v>
      </c>
      <c r="DA33" s="639"/>
      <c r="DB33" s="639"/>
      <c r="DC33" s="640"/>
      <c r="DD33" s="624">
        <v>4590705</v>
      </c>
      <c r="DE33" s="637"/>
      <c r="DF33" s="637"/>
      <c r="DG33" s="637"/>
      <c r="DH33" s="637"/>
      <c r="DI33" s="637"/>
      <c r="DJ33" s="637"/>
      <c r="DK33" s="638"/>
      <c r="DL33" s="624">
        <v>3088954</v>
      </c>
      <c r="DM33" s="637"/>
      <c r="DN33" s="637"/>
      <c r="DO33" s="637"/>
      <c r="DP33" s="637"/>
      <c r="DQ33" s="637"/>
      <c r="DR33" s="637"/>
      <c r="DS33" s="637"/>
      <c r="DT33" s="637"/>
      <c r="DU33" s="637"/>
      <c r="DV33" s="638"/>
      <c r="DW33" s="641">
        <v>42.1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1838648</v>
      </c>
      <c r="CS34" s="619"/>
      <c r="CT34" s="619"/>
      <c r="CU34" s="619"/>
      <c r="CV34" s="619"/>
      <c r="CW34" s="619"/>
      <c r="CX34" s="619"/>
      <c r="CY34" s="620"/>
      <c r="CZ34" s="621">
        <v>15.5</v>
      </c>
      <c r="DA34" s="639"/>
      <c r="DB34" s="639"/>
      <c r="DC34" s="640"/>
      <c r="DD34" s="624">
        <v>1365485</v>
      </c>
      <c r="DE34" s="619"/>
      <c r="DF34" s="619"/>
      <c r="DG34" s="619"/>
      <c r="DH34" s="619"/>
      <c r="DI34" s="619"/>
      <c r="DJ34" s="619"/>
      <c r="DK34" s="620"/>
      <c r="DL34" s="624">
        <v>855081</v>
      </c>
      <c r="DM34" s="619"/>
      <c r="DN34" s="619"/>
      <c r="DO34" s="619"/>
      <c r="DP34" s="619"/>
      <c r="DQ34" s="619"/>
      <c r="DR34" s="619"/>
      <c r="DS34" s="619"/>
      <c r="DT34" s="619"/>
      <c r="DU34" s="619"/>
      <c r="DV34" s="620"/>
      <c r="DW34" s="641">
        <v>11.7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383849</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1846609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87584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327044</v>
      </c>
      <c r="CS35" s="637"/>
      <c r="CT35" s="637"/>
      <c r="CU35" s="637"/>
      <c r="CV35" s="637"/>
      <c r="CW35" s="637"/>
      <c r="CX35" s="637"/>
      <c r="CY35" s="638"/>
      <c r="CZ35" s="621">
        <v>2.8</v>
      </c>
      <c r="DA35" s="639"/>
      <c r="DB35" s="639"/>
      <c r="DC35" s="640"/>
      <c r="DD35" s="624">
        <v>266258</v>
      </c>
      <c r="DE35" s="637"/>
      <c r="DF35" s="637"/>
      <c r="DG35" s="637"/>
      <c r="DH35" s="637"/>
      <c r="DI35" s="637"/>
      <c r="DJ35" s="637"/>
      <c r="DK35" s="638"/>
      <c r="DL35" s="624">
        <v>184581</v>
      </c>
      <c r="DM35" s="637"/>
      <c r="DN35" s="637"/>
      <c r="DO35" s="637"/>
      <c r="DP35" s="637"/>
      <c r="DQ35" s="637"/>
      <c r="DR35" s="637"/>
      <c r="DS35" s="637"/>
      <c r="DT35" s="637"/>
      <c r="DU35" s="637"/>
      <c r="DV35" s="638"/>
      <c r="DW35" s="641">
        <v>2.5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12571559</v>
      </c>
      <c r="S36" s="659"/>
      <c r="T36" s="659"/>
      <c r="U36" s="659"/>
      <c r="V36" s="659"/>
      <c r="W36" s="659"/>
      <c r="X36" s="659"/>
      <c r="Y36" s="662"/>
      <c r="Z36" s="663">
        <v>100</v>
      </c>
      <c r="AA36" s="663"/>
      <c r="AB36" s="663"/>
      <c r="AC36" s="663"/>
      <c r="AD36" s="664">
        <v>6952904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732521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-57903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1693131</v>
      </c>
      <c r="CS36" s="619"/>
      <c r="CT36" s="619"/>
      <c r="CU36" s="619"/>
      <c r="CV36" s="619"/>
      <c r="CW36" s="619"/>
      <c r="CX36" s="619"/>
      <c r="CY36" s="620"/>
      <c r="CZ36" s="621">
        <v>14.3</v>
      </c>
      <c r="DA36" s="639"/>
      <c r="DB36" s="639"/>
      <c r="DC36" s="640"/>
      <c r="DD36" s="624">
        <v>933430</v>
      </c>
      <c r="DE36" s="619"/>
      <c r="DF36" s="619"/>
      <c r="DG36" s="619"/>
      <c r="DH36" s="619"/>
      <c r="DI36" s="619"/>
      <c r="DJ36" s="619"/>
      <c r="DK36" s="620"/>
      <c r="DL36" s="624">
        <v>590992</v>
      </c>
      <c r="DM36" s="619"/>
      <c r="DN36" s="619"/>
      <c r="DO36" s="619"/>
      <c r="DP36" s="619"/>
      <c r="DQ36" s="619"/>
      <c r="DR36" s="619"/>
      <c r="DS36" s="619"/>
      <c r="DT36" s="619"/>
      <c r="DU36" s="619"/>
      <c r="DV36" s="620"/>
      <c r="DW36" s="641">
        <v>8.1</v>
      </c>
      <c r="DX36" s="642"/>
      <c r="DY36" s="642"/>
      <c r="DZ36" s="642"/>
      <c r="EA36" s="642"/>
      <c r="EB36" s="642"/>
      <c r="EC36" s="643"/>
    </row>
    <row r="37" spans="2:133" ht="11.25" customHeight="1">
      <c r="AQ37" s="644" t="s">
        <v>312</v>
      </c>
      <c r="AR37" s="645"/>
      <c r="AS37" s="645"/>
      <c r="AT37" s="645"/>
      <c r="AU37" s="645"/>
      <c r="AV37" s="645"/>
      <c r="AW37" s="645"/>
      <c r="AX37" s="645"/>
      <c r="AY37" s="646"/>
      <c r="AZ37" s="618">
        <v>12479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3181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711726</v>
      </c>
      <c r="CS37" s="637"/>
      <c r="CT37" s="637"/>
      <c r="CU37" s="637"/>
      <c r="CV37" s="637"/>
      <c r="CW37" s="637"/>
      <c r="CX37" s="637"/>
      <c r="CY37" s="638"/>
      <c r="CZ37" s="621">
        <v>6</v>
      </c>
      <c r="DA37" s="639"/>
      <c r="DB37" s="639"/>
      <c r="DC37" s="640"/>
      <c r="DD37" s="624">
        <v>468991</v>
      </c>
      <c r="DE37" s="637"/>
      <c r="DF37" s="637"/>
      <c r="DG37" s="637"/>
      <c r="DH37" s="637"/>
      <c r="DI37" s="637"/>
      <c r="DJ37" s="637"/>
      <c r="DK37" s="638"/>
      <c r="DL37" s="624">
        <v>435386</v>
      </c>
      <c r="DM37" s="637"/>
      <c r="DN37" s="637"/>
      <c r="DO37" s="637"/>
      <c r="DP37" s="637"/>
      <c r="DQ37" s="637"/>
      <c r="DR37" s="637"/>
      <c r="DS37" s="637"/>
      <c r="DT37" s="637"/>
      <c r="DU37" s="637"/>
      <c r="DV37" s="638"/>
      <c r="DW37" s="641">
        <v>5.9</v>
      </c>
      <c r="DX37" s="642"/>
      <c r="DY37" s="642"/>
      <c r="DZ37" s="642"/>
      <c r="EA37" s="642"/>
      <c r="EB37" s="642"/>
      <c r="EC37" s="643"/>
    </row>
    <row r="38" spans="2:133" ht="11.25" customHeight="1">
      <c r="AQ38" s="644" t="s">
        <v>315</v>
      </c>
      <c r="AR38" s="645"/>
      <c r="AS38" s="645"/>
      <c r="AT38" s="645"/>
      <c r="AU38" s="645"/>
      <c r="AV38" s="645"/>
      <c r="AW38" s="645"/>
      <c r="AX38" s="645"/>
      <c r="AY38" s="646"/>
      <c r="AZ38" s="618">
        <v>4382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5508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1839367</v>
      </c>
      <c r="CS38" s="619"/>
      <c r="CT38" s="619"/>
      <c r="CU38" s="619"/>
      <c r="CV38" s="619"/>
      <c r="CW38" s="619"/>
      <c r="CX38" s="619"/>
      <c r="CY38" s="620"/>
      <c r="CZ38" s="621">
        <v>15.5</v>
      </c>
      <c r="DA38" s="639"/>
      <c r="DB38" s="639"/>
      <c r="DC38" s="640"/>
      <c r="DD38" s="624">
        <v>1691245</v>
      </c>
      <c r="DE38" s="619"/>
      <c r="DF38" s="619"/>
      <c r="DG38" s="619"/>
      <c r="DH38" s="619"/>
      <c r="DI38" s="619"/>
      <c r="DJ38" s="619"/>
      <c r="DK38" s="620"/>
      <c r="DL38" s="624">
        <v>1458300</v>
      </c>
      <c r="DM38" s="619"/>
      <c r="DN38" s="619"/>
      <c r="DO38" s="619"/>
      <c r="DP38" s="619"/>
      <c r="DQ38" s="619"/>
      <c r="DR38" s="619"/>
      <c r="DS38" s="619"/>
      <c r="DT38" s="619"/>
      <c r="DU38" s="619"/>
      <c r="DV38" s="620"/>
      <c r="DW38" s="641">
        <v>19.899999999999999</v>
      </c>
      <c r="DX38" s="642"/>
      <c r="DY38" s="642"/>
      <c r="DZ38" s="642"/>
      <c r="EA38" s="642"/>
      <c r="EB38" s="642"/>
      <c r="EC38" s="643"/>
    </row>
    <row r="39" spans="2:133" ht="11.25" customHeight="1">
      <c r="AQ39" s="644" t="s">
        <v>318</v>
      </c>
      <c r="AR39" s="645"/>
      <c r="AS39" s="645"/>
      <c r="AT39" s="645"/>
      <c r="AU39" s="645"/>
      <c r="AV39" s="645"/>
      <c r="AW39" s="645"/>
      <c r="AX39" s="645"/>
      <c r="AY39" s="646"/>
      <c r="AZ39" s="618">
        <v>2860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353351</v>
      </c>
      <c r="CS39" s="637"/>
      <c r="CT39" s="637"/>
      <c r="CU39" s="637"/>
      <c r="CV39" s="637"/>
      <c r="CW39" s="637"/>
      <c r="CX39" s="637"/>
      <c r="CY39" s="638"/>
      <c r="CZ39" s="621">
        <v>3</v>
      </c>
      <c r="DA39" s="639"/>
      <c r="DB39" s="639"/>
      <c r="DC39" s="640"/>
      <c r="DD39" s="624">
        <v>334287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332880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110095</v>
      </c>
      <c r="CS40" s="619"/>
      <c r="CT40" s="619"/>
      <c r="CU40" s="619"/>
      <c r="CV40" s="619"/>
      <c r="CW40" s="619"/>
      <c r="CX40" s="619"/>
      <c r="CY40" s="620"/>
      <c r="CZ40" s="621">
        <v>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761487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1138614</v>
      </c>
      <c r="CS42" s="619"/>
      <c r="CT42" s="619"/>
      <c r="CU42" s="619"/>
      <c r="CV42" s="619"/>
      <c r="CW42" s="619"/>
      <c r="CX42" s="619"/>
      <c r="CY42" s="620"/>
      <c r="CZ42" s="621">
        <v>9.6</v>
      </c>
      <c r="DA42" s="622"/>
      <c r="DB42" s="622"/>
      <c r="DC42" s="623"/>
      <c r="DD42" s="624">
        <v>158206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12486</v>
      </c>
      <c r="CS43" s="637"/>
      <c r="CT43" s="637"/>
      <c r="CU43" s="637"/>
      <c r="CV43" s="637"/>
      <c r="CW43" s="637"/>
      <c r="CX43" s="637"/>
      <c r="CY43" s="638"/>
      <c r="CZ43" s="621">
        <v>0.1</v>
      </c>
      <c r="DA43" s="639"/>
      <c r="DB43" s="639"/>
      <c r="DC43" s="640"/>
      <c r="DD43" s="624">
        <v>12486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1138591</v>
      </c>
      <c r="CS44" s="619"/>
      <c r="CT44" s="619"/>
      <c r="CU44" s="619"/>
      <c r="CV44" s="619"/>
      <c r="CW44" s="619"/>
      <c r="CX44" s="619"/>
      <c r="CY44" s="620"/>
      <c r="CZ44" s="621">
        <v>9.6</v>
      </c>
      <c r="DA44" s="622"/>
      <c r="DB44" s="622"/>
      <c r="DC44" s="623"/>
      <c r="DD44" s="624">
        <v>158183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426893</v>
      </c>
      <c r="CS45" s="637"/>
      <c r="CT45" s="637"/>
      <c r="CU45" s="637"/>
      <c r="CV45" s="637"/>
      <c r="CW45" s="637"/>
      <c r="CX45" s="637"/>
      <c r="CY45" s="638"/>
      <c r="CZ45" s="621">
        <v>3.6</v>
      </c>
      <c r="DA45" s="639"/>
      <c r="DB45" s="639"/>
      <c r="DC45" s="640"/>
      <c r="DD45" s="624">
        <v>10402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688174</v>
      </c>
      <c r="CS46" s="619"/>
      <c r="CT46" s="619"/>
      <c r="CU46" s="619"/>
      <c r="CV46" s="619"/>
      <c r="CW46" s="619"/>
      <c r="CX46" s="619"/>
      <c r="CY46" s="620"/>
      <c r="CZ46" s="621">
        <v>5.8</v>
      </c>
      <c r="DA46" s="622"/>
      <c r="DB46" s="622"/>
      <c r="DC46" s="623"/>
      <c r="DD46" s="624">
        <v>144407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23</v>
      </c>
      <c r="CS47" s="637"/>
      <c r="CT47" s="637"/>
      <c r="CU47" s="637"/>
      <c r="CV47" s="637"/>
      <c r="CW47" s="637"/>
      <c r="CX47" s="637"/>
      <c r="CY47" s="638"/>
      <c r="CZ47" s="621">
        <v>0</v>
      </c>
      <c r="DA47" s="639"/>
      <c r="DB47" s="639"/>
      <c r="DC47" s="640"/>
      <c r="DD47" s="624">
        <v>23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11870593</v>
      </c>
      <c r="CS49" s="603"/>
      <c r="CT49" s="603"/>
      <c r="CU49" s="603"/>
      <c r="CV49" s="603"/>
      <c r="CW49" s="603"/>
      <c r="CX49" s="603"/>
      <c r="CY49" s="604"/>
      <c r="CZ49" s="605">
        <v>100</v>
      </c>
      <c r="DA49" s="606"/>
      <c r="DB49" s="606"/>
      <c r="DC49" s="607"/>
      <c r="DD49" s="608">
        <v>8265715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70" zoomScaleSheetLayoutView="70" workbookViewId="0">
      <selection activeCell="AF71" sqref="AF71:AJ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12571</v>
      </c>
      <c r="R7" s="1131"/>
      <c r="S7" s="1131"/>
      <c r="T7" s="1131"/>
      <c r="U7" s="1131"/>
      <c r="V7" s="1131">
        <v>11870</v>
      </c>
      <c r="W7" s="1131"/>
      <c r="X7" s="1131"/>
      <c r="Y7" s="1131"/>
      <c r="Z7" s="1131"/>
      <c r="AA7" s="1131">
        <v>701</v>
      </c>
      <c r="AB7" s="1131"/>
      <c r="AC7" s="1131"/>
      <c r="AD7" s="1131"/>
      <c r="AE7" s="1132"/>
      <c r="AF7" s="1133">
        <v>602</v>
      </c>
      <c r="AG7" s="1134"/>
      <c r="AH7" s="1134"/>
      <c r="AI7" s="1134"/>
      <c r="AJ7" s="1135"/>
      <c r="AK7" s="1117">
        <v>129</v>
      </c>
      <c r="AL7" s="1118"/>
      <c r="AM7" s="1118"/>
      <c r="AN7" s="1118"/>
      <c r="AO7" s="1118"/>
      <c r="AP7" s="1118">
        <v>14653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554</v>
      </c>
      <c r="BT7" s="1122"/>
      <c r="BU7" s="1122"/>
      <c r="BV7" s="1122"/>
      <c r="BW7" s="1122"/>
      <c r="BX7" s="1122"/>
      <c r="BY7" s="1122"/>
      <c r="BZ7" s="1122"/>
      <c r="CA7" s="1122"/>
      <c r="CB7" s="1122"/>
      <c r="CC7" s="1122"/>
      <c r="CD7" s="1122"/>
      <c r="CE7" s="1122"/>
      <c r="CF7" s="1122"/>
      <c r="CG7" s="1123"/>
      <c r="CH7" s="1114">
        <v>26</v>
      </c>
      <c r="CI7" s="1115"/>
      <c r="CJ7" s="1115"/>
      <c r="CK7" s="1115"/>
      <c r="CL7" s="1116"/>
      <c r="CM7" s="1114">
        <v>4</v>
      </c>
      <c r="CN7" s="1115"/>
      <c r="CO7" s="1115"/>
      <c r="CP7" s="1115"/>
      <c r="CQ7" s="1116"/>
      <c r="CR7" s="1114">
        <v>5</v>
      </c>
      <c r="CS7" s="1115"/>
      <c r="CT7" s="1115"/>
      <c r="CU7" s="1115"/>
      <c r="CV7" s="1116"/>
      <c r="CW7" s="1114">
        <v>0</v>
      </c>
      <c r="CX7" s="1115"/>
      <c r="CY7" s="1115"/>
      <c r="CZ7" s="1115"/>
      <c r="DA7" s="1116"/>
      <c r="DB7" s="1114" t="s">
        <v>542</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555</v>
      </c>
      <c r="BT8" s="1041"/>
      <c r="BU8" s="1041"/>
      <c r="BV8" s="1041"/>
      <c r="BW8" s="1041"/>
      <c r="BX8" s="1041"/>
      <c r="BY8" s="1041"/>
      <c r="BZ8" s="1041"/>
      <c r="CA8" s="1041"/>
      <c r="CB8" s="1041"/>
      <c r="CC8" s="1041"/>
      <c r="CD8" s="1041"/>
      <c r="CE8" s="1041"/>
      <c r="CF8" s="1041"/>
      <c r="CG8" s="1042"/>
      <c r="CH8" s="1015">
        <v>2</v>
      </c>
      <c r="CI8" s="1016"/>
      <c r="CJ8" s="1016"/>
      <c r="CK8" s="1016"/>
      <c r="CL8" s="1017"/>
      <c r="CM8" s="1015">
        <v>37</v>
      </c>
      <c r="CN8" s="1016"/>
      <c r="CO8" s="1016"/>
      <c r="CP8" s="1016"/>
      <c r="CQ8" s="1017"/>
      <c r="CR8" s="1015">
        <v>19</v>
      </c>
      <c r="CS8" s="1016"/>
      <c r="CT8" s="1016"/>
      <c r="CU8" s="1016"/>
      <c r="CV8" s="1017"/>
      <c r="CW8" s="1015">
        <v>5</v>
      </c>
      <c r="CX8" s="1016"/>
      <c r="CY8" s="1016"/>
      <c r="CZ8" s="1016"/>
      <c r="DA8" s="1017"/>
      <c r="DB8" s="1015" t="s">
        <v>542</v>
      </c>
      <c r="DC8" s="1016"/>
      <c r="DD8" s="1016"/>
      <c r="DE8" s="1016"/>
      <c r="DF8" s="1017"/>
      <c r="DG8" s="1015" t="s">
        <v>542</v>
      </c>
      <c r="DH8" s="1016"/>
      <c r="DI8" s="1016"/>
      <c r="DJ8" s="1016"/>
      <c r="DK8" s="1017"/>
      <c r="DL8" s="1015">
        <v>43</v>
      </c>
      <c r="DM8" s="1016"/>
      <c r="DN8" s="1016"/>
      <c r="DO8" s="1016"/>
      <c r="DP8" s="1017"/>
      <c r="DQ8" s="1015">
        <v>39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556</v>
      </c>
      <c r="BT9" s="1041"/>
      <c r="BU9" s="1041"/>
      <c r="BV9" s="1041"/>
      <c r="BW9" s="1041"/>
      <c r="BX9" s="1041"/>
      <c r="BY9" s="1041"/>
      <c r="BZ9" s="1041"/>
      <c r="CA9" s="1041"/>
      <c r="CB9" s="1041"/>
      <c r="CC9" s="1041"/>
      <c r="CD9" s="1041"/>
      <c r="CE9" s="1041"/>
      <c r="CF9" s="1041"/>
      <c r="CG9" s="1042"/>
      <c r="CH9" s="1015">
        <v>15</v>
      </c>
      <c r="CI9" s="1016"/>
      <c r="CJ9" s="1016"/>
      <c r="CK9" s="1016"/>
      <c r="CL9" s="1017"/>
      <c r="CM9" s="1015">
        <v>87</v>
      </c>
      <c r="CN9" s="1016"/>
      <c r="CO9" s="1016"/>
      <c r="CP9" s="1016"/>
      <c r="CQ9" s="1017"/>
      <c r="CR9" s="1015">
        <v>2</v>
      </c>
      <c r="CS9" s="1016"/>
      <c r="CT9" s="1016"/>
      <c r="CU9" s="1016"/>
      <c r="CV9" s="1017"/>
      <c r="CW9" s="1015">
        <v>0</v>
      </c>
      <c r="CX9" s="1016"/>
      <c r="CY9" s="1016"/>
      <c r="CZ9" s="1016"/>
      <c r="DA9" s="1017"/>
      <c r="DB9" s="1015" t="s">
        <v>542</v>
      </c>
      <c r="DC9" s="1016"/>
      <c r="DD9" s="1016"/>
      <c r="DE9" s="1016"/>
      <c r="DF9" s="1017"/>
      <c r="DG9" s="1015" t="s">
        <v>542</v>
      </c>
      <c r="DH9" s="1016"/>
      <c r="DI9" s="1016"/>
      <c r="DJ9" s="1016"/>
      <c r="DK9" s="1017"/>
      <c r="DL9" s="1015">
        <v>305</v>
      </c>
      <c r="DM9" s="1016"/>
      <c r="DN9" s="1016"/>
      <c r="DO9" s="1016"/>
      <c r="DP9" s="1017"/>
      <c r="DQ9" s="1015">
        <v>77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f>Q7</f>
        <v>12571</v>
      </c>
      <c r="R23" s="1095"/>
      <c r="S23" s="1095"/>
      <c r="T23" s="1095"/>
      <c r="U23" s="1095"/>
      <c r="V23" s="1095">
        <f>V7</f>
        <v>11870</v>
      </c>
      <c r="W23" s="1095"/>
      <c r="X23" s="1095"/>
      <c r="Y23" s="1095"/>
      <c r="Z23" s="1095"/>
      <c r="AA23" s="1095">
        <f>AA7</f>
        <v>701</v>
      </c>
      <c r="AB23" s="1095"/>
      <c r="AC23" s="1095"/>
      <c r="AD23" s="1095"/>
      <c r="AE23" s="1096"/>
      <c r="AF23" s="1097">
        <v>602</v>
      </c>
      <c r="AG23" s="1095"/>
      <c r="AH23" s="1095"/>
      <c r="AI23" s="1095"/>
      <c r="AJ23" s="1098"/>
      <c r="AK23" s="1099"/>
      <c r="AL23" s="1100"/>
      <c r="AM23" s="1100"/>
      <c r="AN23" s="1100"/>
      <c r="AO23" s="1100"/>
      <c r="AP23" s="1095">
        <v>14653</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2849</v>
      </c>
      <c r="R28" s="1080"/>
      <c r="S28" s="1080"/>
      <c r="T28" s="1080"/>
      <c r="U28" s="1080"/>
      <c r="V28" s="1080">
        <v>2761</v>
      </c>
      <c r="W28" s="1080"/>
      <c r="X28" s="1080"/>
      <c r="Y28" s="1080"/>
      <c r="Z28" s="1080"/>
      <c r="AA28" s="1080">
        <v>88</v>
      </c>
      <c r="AB28" s="1080"/>
      <c r="AC28" s="1080"/>
      <c r="AD28" s="1080"/>
      <c r="AE28" s="1081"/>
      <c r="AF28" s="1082">
        <v>88</v>
      </c>
      <c r="AG28" s="1080"/>
      <c r="AH28" s="1080"/>
      <c r="AI28" s="1080"/>
      <c r="AJ28" s="1083"/>
      <c r="AK28" s="1084">
        <v>333</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2653</v>
      </c>
      <c r="R29" s="1070"/>
      <c r="S29" s="1070"/>
      <c r="T29" s="1070"/>
      <c r="U29" s="1070"/>
      <c r="V29" s="1070">
        <v>2614</v>
      </c>
      <c r="W29" s="1070"/>
      <c r="X29" s="1070"/>
      <c r="Y29" s="1070"/>
      <c r="Z29" s="1070"/>
      <c r="AA29" s="1070">
        <v>39</v>
      </c>
      <c r="AB29" s="1070"/>
      <c r="AC29" s="1070"/>
      <c r="AD29" s="1070"/>
      <c r="AE29" s="1071"/>
      <c r="AF29" s="1045">
        <v>39</v>
      </c>
      <c r="AG29" s="1046"/>
      <c r="AH29" s="1046"/>
      <c r="AI29" s="1046"/>
      <c r="AJ29" s="1047"/>
      <c r="AK29" s="1006">
        <v>407</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222</v>
      </c>
      <c r="R30" s="1070"/>
      <c r="S30" s="1070"/>
      <c r="T30" s="1070"/>
      <c r="U30" s="1070"/>
      <c r="V30" s="1070">
        <v>220</v>
      </c>
      <c r="W30" s="1070"/>
      <c r="X30" s="1070"/>
      <c r="Y30" s="1070"/>
      <c r="Z30" s="1070"/>
      <c r="AA30" s="1070">
        <v>2</v>
      </c>
      <c r="AB30" s="1070"/>
      <c r="AC30" s="1070"/>
      <c r="AD30" s="1070"/>
      <c r="AE30" s="1071"/>
      <c r="AF30" s="1045">
        <v>2</v>
      </c>
      <c r="AG30" s="1046"/>
      <c r="AH30" s="1046"/>
      <c r="AI30" s="1046"/>
      <c r="AJ30" s="1047"/>
      <c r="AK30" s="1006">
        <v>88</v>
      </c>
      <c r="AL30" s="997"/>
      <c r="AM30" s="997"/>
      <c r="AN30" s="997"/>
      <c r="AO30" s="997"/>
      <c r="AP30" s="997" t="s">
        <v>543</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574</v>
      </c>
      <c r="R31" s="1070"/>
      <c r="S31" s="1070"/>
      <c r="T31" s="1070"/>
      <c r="U31" s="1070"/>
      <c r="V31" s="1070">
        <v>576</v>
      </c>
      <c r="W31" s="1070"/>
      <c r="X31" s="1070"/>
      <c r="Y31" s="1070"/>
      <c r="Z31" s="1070"/>
      <c r="AA31" s="1070" t="s">
        <v>558</v>
      </c>
      <c r="AB31" s="1070"/>
      <c r="AC31" s="1070"/>
      <c r="AD31" s="1070"/>
      <c r="AE31" s="1071"/>
      <c r="AF31" s="1045">
        <v>212</v>
      </c>
      <c r="AG31" s="1046"/>
      <c r="AH31" s="1046"/>
      <c r="AI31" s="1046"/>
      <c r="AJ31" s="1047"/>
      <c r="AK31" s="1006">
        <v>4</v>
      </c>
      <c r="AL31" s="997"/>
      <c r="AM31" s="997"/>
      <c r="AN31" s="997"/>
      <c r="AO31" s="997"/>
      <c r="AP31" s="997">
        <v>1678</v>
      </c>
      <c r="AQ31" s="997"/>
      <c r="AR31" s="997"/>
      <c r="AS31" s="997"/>
      <c r="AT31" s="997"/>
      <c r="AU31" s="997">
        <v>10</v>
      </c>
      <c r="AV31" s="997"/>
      <c r="AW31" s="997"/>
      <c r="AX31" s="997"/>
      <c r="AY31" s="997"/>
      <c r="AZ31" s="1068" t="s">
        <v>543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495</v>
      </c>
      <c r="R32" s="1070"/>
      <c r="S32" s="1070"/>
      <c r="T32" s="1070"/>
      <c r="U32" s="1070"/>
      <c r="V32" s="1070">
        <v>483</v>
      </c>
      <c r="W32" s="1070"/>
      <c r="X32" s="1070"/>
      <c r="Y32" s="1070"/>
      <c r="Z32" s="1070"/>
      <c r="AA32" s="1070">
        <v>12</v>
      </c>
      <c r="AB32" s="1070"/>
      <c r="AC32" s="1070"/>
      <c r="AD32" s="1070"/>
      <c r="AE32" s="1071"/>
      <c r="AF32" s="1045">
        <v>192</v>
      </c>
      <c r="AG32" s="1046"/>
      <c r="AH32" s="1046"/>
      <c r="AI32" s="1046"/>
      <c r="AJ32" s="1047"/>
      <c r="AK32" s="1006">
        <v>1</v>
      </c>
      <c r="AL32" s="997"/>
      <c r="AM32" s="997"/>
      <c r="AN32" s="997"/>
      <c r="AO32" s="997"/>
      <c r="AP32" s="997">
        <v>43</v>
      </c>
      <c r="AQ32" s="997"/>
      <c r="AR32" s="997"/>
      <c r="AS32" s="997"/>
      <c r="AT32" s="997"/>
      <c r="AU32" s="997">
        <v>0</v>
      </c>
      <c r="AV32" s="997"/>
      <c r="AW32" s="997"/>
      <c r="AX32" s="997"/>
      <c r="AY32" s="997"/>
      <c r="AZ32" s="1068" t="s">
        <v>542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27</v>
      </c>
      <c r="R33" s="1070"/>
      <c r="S33" s="1070"/>
      <c r="T33" s="1070"/>
      <c r="U33" s="1070"/>
      <c r="V33" s="1070">
        <v>23</v>
      </c>
      <c r="W33" s="1070"/>
      <c r="X33" s="1070"/>
      <c r="Y33" s="1070"/>
      <c r="Z33" s="1070"/>
      <c r="AA33" s="1070">
        <v>3</v>
      </c>
      <c r="AB33" s="1070"/>
      <c r="AC33" s="1070"/>
      <c r="AD33" s="1070"/>
      <c r="AE33" s="1071"/>
      <c r="AF33" s="1045">
        <v>3</v>
      </c>
      <c r="AG33" s="1046"/>
      <c r="AH33" s="1046"/>
      <c r="AI33" s="1046"/>
      <c r="AJ33" s="1047"/>
      <c r="AK33" s="1006">
        <v>1</v>
      </c>
      <c r="AL33" s="997"/>
      <c r="AM33" s="997"/>
      <c r="AN33" s="997"/>
      <c r="AO33" s="997"/>
      <c r="AP33" s="997">
        <v>11</v>
      </c>
      <c r="AQ33" s="997"/>
      <c r="AR33" s="997"/>
      <c r="AS33" s="997"/>
      <c r="AT33" s="997"/>
      <c r="AU33" s="997">
        <v>8</v>
      </c>
      <c r="AV33" s="997"/>
      <c r="AW33" s="997"/>
      <c r="AX33" s="997"/>
      <c r="AY33" s="997"/>
      <c r="AZ33" s="1068" t="s">
        <v>542</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256</v>
      </c>
      <c r="R34" s="1070"/>
      <c r="S34" s="1070"/>
      <c r="T34" s="1070"/>
      <c r="U34" s="1070"/>
      <c r="V34" s="1070">
        <v>252</v>
      </c>
      <c r="W34" s="1070"/>
      <c r="X34" s="1070"/>
      <c r="Y34" s="1070"/>
      <c r="Z34" s="1070"/>
      <c r="AA34" s="1070">
        <v>4</v>
      </c>
      <c r="AB34" s="1070"/>
      <c r="AC34" s="1070"/>
      <c r="AD34" s="1070"/>
      <c r="AE34" s="1071"/>
      <c r="AF34" s="1045">
        <v>4</v>
      </c>
      <c r="AG34" s="1046"/>
      <c r="AH34" s="1046"/>
      <c r="AI34" s="1046"/>
      <c r="AJ34" s="1047"/>
      <c r="AK34" s="1006">
        <v>186</v>
      </c>
      <c r="AL34" s="997"/>
      <c r="AM34" s="997"/>
      <c r="AN34" s="997"/>
      <c r="AO34" s="997"/>
      <c r="AP34" s="997">
        <v>1588</v>
      </c>
      <c r="AQ34" s="997"/>
      <c r="AR34" s="997"/>
      <c r="AS34" s="997"/>
      <c r="AT34" s="997"/>
      <c r="AU34" s="997">
        <v>1576</v>
      </c>
      <c r="AV34" s="997"/>
      <c r="AW34" s="997"/>
      <c r="AX34" s="997"/>
      <c r="AY34" s="997"/>
      <c r="AZ34" s="1068" t="s">
        <v>542</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822</v>
      </c>
      <c r="R35" s="1070"/>
      <c r="S35" s="1070"/>
      <c r="T35" s="1070"/>
      <c r="U35" s="1070"/>
      <c r="V35" s="1070">
        <v>803</v>
      </c>
      <c r="W35" s="1070"/>
      <c r="X35" s="1070"/>
      <c r="Y35" s="1070"/>
      <c r="Z35" s="1070"/>
      <c r="AA35" s="1070">
        <v>19</v>
      </c>
      <c r="AB35" s="1070"/>
      <c r="AC35" s="1070"/>
      <c r="AD35" s="1070"/>
      <c r="AE35" s="1071"/>
      <c r="AF35" s="1045">
        <v>19</v>
      </c>
      <c r="AG35" s="1046"/>
      <c r="AH35" s="1046"/>
      <c r="AI35" s="1046"/>
      <c r="AJ35" s="1047"/>
      <c r="AK35" s="1006">
        <v>546</v>
      </c>
      <c r="AL35" s="997"/>
      <c r="AM35" s="997"/>
      <c r="AN35" s="997"/>
      <c r="AO35" s="997"/>
      <c r="AP35" s="997">
        <v>7128</v>
      </c>
      <c r="AQ35" s="997"/>
      <c r="AR35" s="997"/>
      <c r="AS35" s="997"/>
      <c r="AT35" s="997"/>
      <c r="AU35" s="997">
        <v>6814</v>
      </c>
      <c r="AV35" s="997"/>
      <c r="AW35" s="997"/>
      <c r="AX35" s="997"/>
      <c r="AY35" s="997"/>
      <c r="AZ35" s="1068" t="s">
        <v>542</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62</v>
      </c>
      <c r="R36" s="1070"/>
      <c r="S36" s="1070"/>
      <c r="T36" s="1070"/>
      <c r="U36" s="1070"/>
      <c r="V36" s="1070">
        <v>59</v>
      </c>
      <c r="W36" s="1070"/>
      <c r="X36" s="1070"/>
      <c r="Y36" s="1070"/>
      <c r="Z36" s="1070"/>
      <c r="AA36" s="1070">
        <v>20</v>
      </c>
      <c r="AB36" s="1070"/>
      <c r="AC36" s="1070"/>
      <c r="AD36" s="1070"/>
      <c r="AE36" s="1071"/>
      <c r="AF36" s="1045">
        <v>3</v>
      </c>
      <c r="AG36" s="1046"/>
      <c r="AH36" s="1046"/>
      <c r="AI36" s="1046"/>
      <c r="AJ36" s="1047"/>
      <c r="AK36" s="1006" t="s">
        <v>542</v>
      </c>
      <c r="AL36" s="997"/>
      <c r="AM36" s="997"/>
      <c r="AN36" s="997"/>
      <c r="AO36" s="997"/>
      <c r="AP36" s="997">
        <v>17</v>
      </c>
      <c r="AQ36" s="997"/>
      <c r="AR36" s="997"/>
      <c r="AS36" s="997"/>
      <c r="AT36" s="997"/>
      <c r="AU36" s="997" t="s">
        <v>557</v>
      </c>
      <c r="AV36" s="997"/>
      <c r="AW36" s="997"/>
      <c r="AX36" s="997"/>
      <c r="AY36" s="997"/>
      <c r="AZ36" s="1068" t="s">
        <v>542</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f>AF28+AF29+AF30+AF31+AF32+AF33+AF34+AF35+AF36</f>
        <v>562</v>
      </c>
      <c r="AG63" s="985"/>
      <c r="AH63" s="985"/>
      <c r="AI63" s="985"/>
      <c r="AJ63" s="1056"/>
      <c r="AK63" s="1057"/>
      <c r="AL63" s="989"/>
      <c r="AM63" s="989"/>
      <c r="AN63" s="989"/>
      <c r="AO63" s="989"/>
      <c r="AP63" s="985">
        <f>AP31+AP32+AP33+AP34+AP35+AP36</f>
        <v>10465</v>
      </c>
      <c r="AQ63" s="985"/>
      <c r="AR63" s="985"/>
      <c r="AS63" s="985"/>
      <c r="AT63" s="985"/>
      <c r="AU63" s="985">
        <f>AU31+AU32+AU33+AU34+AU35</f>
        <v>8408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1118</v>
      </c>
      <c r="R68" s="1008"/>
      <c r="S68" s="1008"/>
      <c r="T68" s="1008"/>
      <c r="U68" s="1008"/>
      <c r="V68" s="1008">
        <v>1115</v>
      </c>
      <c r="W68" s="1008"/>
      <c r="X68" s="1008"/>
      <c r="Y68" s="1008"/>
      <c r="Z68" s="1008"/>
      <c r="AA68" s="1008">
        <v>4</v>
      </c>
      <c r="AB68" s="1008"/>
      <c r="AC68" s="1008"/>
      <c r="AD68" s="1008"/>
      <c r="AE68" s="1008"/>
      <c r="AF68" s="1008">
        <v>4</v>
      </c>
      <c r="AG68" s="1008"/>
      <c r="AH68" s="1008"/>
      <c r="AI68" s="1008"/>
      <c r="AJ68" s="1008"/>
      <c r="AK68" s="1008" t="s">
        <v>543</v>
      </c>
      <c r="AL68" s="1008"/>
      <c r="AM68" s="1008"/>
      <c r="AN68" s="1008"/>
      <c r="AO68" s="1008"/>
      <c r="AP68" s="1008" t="s">
        <v>543</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87</v>
      </c>
      <c r="R69" s="997"/>
      <c r="S69" s="997"/>
      <c r="T69" s="997"/>
      <c r="U69" s="997"/>
      <c r="V69" s="997">
        <v>68</v>
      </c>
      <c r="W69" s="997"/>
      <c r="X69" s="997"/>
      <c r="Y69" s="997"/>
      <c r="Z69" s="997"/>
      <c r="AA69" s="997">
        <v>19</v>
      </c>
      <c r="AB69" s="997"/>
      <c r="AC69" s="997"/>
      <c r="AD69" s="997"/>
      <c r="AE69" s="997"/>
      <c r="AF69" s="997">
        <v>11</v>
      </c>
      <c r="AG69" s="997"/>
      <c r="AH69" s="997"/>
      <c r="AI69" s="997"/>
      <c r="AJ69" s="997"/>
      <c r="AK69" s="997">
        <v>8</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7836</v>
      </c>
      <c r="R70" s="997"/>
      <c r="S70" s="997"/>
      <c r="T70" s="997"/>
      <c r="U70" s="997"/>
      <c r="V70" s="997">
        <v>7789</v>
      </c>
      <c r="W70" s="997"/>
      <c r="X70" s="997"/>
      <c r="Y70" s="997"/>
      <c r="Z70" s="997"/>
      <c r="AA70" s="997">
        <v>47</v>
      </c>
      <c r="AB70" s="997"/>
      <c r="AC70" s="997"/>
      <c r="AD70" s="997"/>
      <c r="AE70" s="997"/>
      <c r="AF70" s="997">
        <v>47</v>
      </c>
      <c r="AG70" s="997"/>
      <c r="AH70" s="997"/>
      <c r="AI70" s="997"/>
      <c r="AJ70" s="997"/>
      <c r="AK70" s="997" t="s">
        <v>542</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45</v>
      </c>
      <c r="R71" s="997"/>
      <c r="S71" s="997"/>
      <c r="T71" s="997"/>
      <c r="U71" s="997"/>
      <c r="V71" s="997">
        <v>34</v>
      </c>
      <c r="W71" s="997"/>
      <c r="X71" s="997"/>
      <c r="Y71" s="997"/>
      <c r="Z71" s="997"/>
      <c r="AA71" s="997">
        <v>11</v>
      </c>
      <c r="AB71" s="997"/>
      <c r="AC71" s="997"/>
      <c r="AD71" s="997"/>
      <c r="AE71" s="997"/>
      <c r="AF71" s="997">
        <v>11</v>
      </c>
      <c r="AG71" s="997"/>
      <c r="AH71" s="997"/>
      <c r="AI71" s="997"/>
      <c r="AJ71" s="997"/>
      <c r="AK71" s="997">
        <v>15</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127</v>
      </c>
      <c r="R72" s="997"/>
      <c r="S72" s="997"/>
      <c r="T72" s="997"/>
      <c r="U72" s="997"/>
      <c r="V72" s="997">
        <v>120</v>
      </c>
      <c r="W72" s="997"/>
      <c r="X72" s="997"/>
      <c r="Y72" s="997"/>
      <c r="Z72" s="997"/>
      <c r="AA72" s="997">
        <v>8</v>
      </c>
      <c r="AB72" s="997"/>
      <c r="AC72" s="997"/>
      <c r="AD72" s="997"/>
      <c r="AE72" s="997"/>
      <c r="AF72" s="997">
        <v>8</v>
      </c>
      <c r="AG72" s="997"/>
      <c r="AH72" s="997"/>
      <c r="AI72" s="997"/>
      <c r="AJ72" s="997"/>
      <c r="AK72" s="997">
        <v>101</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164</v>
      </c>
      <c r="R73" s="997"/>
      <c r="S73" s="997"/>
      <c r="T73" s="997"/>
      <c r="U73" s="997"/>
      <c r="V73" s="997">
        <v>144</v>
      </c>
      <c r="W73" s="997"/>
      <c r="X73" s="997"/>
      <c r="Y73" s="997"/>
      <c r="Z73" s="997"/>
      <c r="AA73" s="997">
        <v>20</v>
      </c>
      <c r="AB73" s="997"/>
      <c r="AC73" s="997"/>
      <c r="AD73" s="997"/>
      <c r="AE73" s="997"/>
      <c r="AF73" s="997">
        <v>20</v>
      </c>
      <c r="AG73" s="997"/>
      <c r="AH73" s="997"/>
      <c r="AI73" s="997"/>
      <c r="AJ73" s="997"/>
      <c r="AK73" s="997" t="s">
        <v>542</v>
      </c>
      <c r="AL73" s="997"/>
      <c r="AM73" s="997"/>
      <c r="AN73" s="997"/>
      <c r="AO73" s="997"/>
      <c r="AP73" s="997">
        <v>251</v>
      </c>
      <c r="AQ73" s="997"/>
      <c r="AR73" s="997"/>
      <c r="AS73" s="997"/>
      <c r="AT73" s="997"/>
      <c r="AU73" s="997">
        <v>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678</v>
      </c>
      <c r="R74" s="997"/>
      <c r="S74" s="997"/>
      <c r="T74" s="997"/>
      <c r="U74" s="997"/>
      <c r="V74" s="997">
        <v>658</v>
      </c>
      <c r="W74" s="997"/>
      <c r="X74" s="997"/>
      <c r="Y74" s="997"/>
      <c r="Z74" s="997"/>
      <c r="AA74" s="997">
        <v>19</v>
      </c>
      <c r="AB74" s="997"/>
      <c r="AC74" s="997"/>
      <c r="AD74" s="997"/>
      <c r="AE74" s="997"/>
      <c r="AF74" s="997">
        <v>19</v>
      </c>
      <c r="AG74" s="997"/>
      <c r="AH74" s="997"/>
      <c r="AI74" s="997"/>
      <c r="AJ74" s="997"/>
      <c r="AK74" s="997">
        <v>100</v>
      </c>
      <c r="AL74" s="997"/>
      <c r="AM74" s="997"/>
      <c r="AN74" s="997"/>
      <c r="AO74" s="997"/>
      <c r="AP74" s="997">
        <v>1590</v>
      </c>
      <c r="AQ74" s="997"/>
      <c r="AR74" s="997"/>
      <c r="AS74" s="997"/>
      <c r="AT74" s="997"/>
      <c r="AU74" s="997">
        <v>25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3746</v>
      </c>
      <c r="R75" s="1005"/>
      <c r="S75" s="1005"/>
      <c r="T75" s="1005"/>
      <c r="U75" s="1006"/>
      <c r="V75" s="1007">
        <v>3687</v>
      </c>
      <c r="W75" s="1005"/>
      <c r="X75" s="1005"/>
      <c r="Y75" s="1005"/>
      <c r="Z75" s="1006"/>
      <c r="AA75" s="1007">
        <v>58</v>
      </c>
      <c r="AB75" s="1005"/>
      <c r="AC75" s="1005"/>
      <c r="AD75" s="1005"/>
      <c r="AE75" s="1006"/>
      <c r="AF75" s="1007">
        <v>58</v>
      </c>
      <c r="AG75" s="1005"/>
      <c r="AH75" s="1005"/>
      <c r="AI75" s="1005"/>
      <c r="AJ75" s="1006"/>
      <c r="AK75" s="1007" t="s">
        <v>542</v>
      </c>
      <c r="AL75" s="1005"/>
      <c r="AM75" s="1005"/>
      <c r="AN75" s="1005"/>
      <c r="AO75" s="1006"/>
      <c r="AP75" s="1007">
        <v>352</v>
      </c>
      <c r="AQ75" s="1005"/>
      <c r="AR75" s="1005"/>
      <c r="AS75" s="1005"/>
      <c r="AT75" s="1006"/>
      <c r="AU75" s="1007">
        <v>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1077</v>
      </c>
      <c r="R76" s="1005"/>
      <c r="S76" s="1005"/>
      <c r="T76" s="1005"/>
      <c r="U76" s="1006"/>
      <c r="V76" s="1007">
        <v>1052</v>
      </c>
      <c r="W76" s="1005"/>
      <c r="X76" s="1005"/>
      <c r="Y76" s="1005"/>
      <c r="Z76" s="1006"/>
      <c r="AA76" s="1007">
        <v>25</v>
      </c>
      <c r="AB76" s="1005"/>
      <c r="AC76" s="1005"/>
      <c r="AD76" s="1005"/>
      <c r="AE76" s="1006"/>
      <c r="AF76" s="1007">
        <v>25</v>
      </c>
      <c r="AG76" s="1005"/>
      <c r="AH76" s="1005"/>
      <c r="AI76" s="1005"/>
      <c r="AJ76" s="1006"/>
      <c r="AK76" s="1007" t="s">
        <v>542</v>
      </c>
      <c r="AL76" s="1005"/>
      <c r="AM76" s="1005"/>
      <c r="AN76" s="1005"/>
      <c r="AO76" s="1006"/>
      <c r="AP76" s="1007" t="s">
        <v>542</v>
      </c>
      <c r="AQ76" s="1005"/>
      <c r="AR76" s="1005"/>
      <c r="AS76" s="1005"/>
      <c r="AT76" s="1006"/>
      <c r="AU76" s="1007" t="s">
        <v>542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157645</v>
      </c>
      <c r="R77" s="1005"/>
      <c r="S77" s="1005"/>
      <c r="T77" s="1005"/>
      <c r="U77" s="1006"/>
      <c r="V77" s="1007">
        <v>153697</v>
      </c>
      <c r="W77" s="1005"/>
      <c r="X77" s="1005"/>
      <c r="Y77" s="1005"/>
      <c r="Z77" s="1006"/>
      <c r="AA77" s="1007">
        <v>3948</v>
      </c>
      <c r="AB77" s="1005"/>
      <c r="AC77" s="1005"/>
      <c r="AD77" s="1005"/>
      <c r="AE77" s="1006"/>
      <c r="AF77" s="1007">
        <v>3948</v>
      </c>
      <c r="AG77" s="1005"/>
      <c r="AH77" s="1005"/>
      <c r="AI77" s="1005"/>
      <c r="AJ77" s="1006"/>
      <c r="AK77" s="1007">
        <v>1499</v>
      </c>
      <c r="AL77" s="1005"/>
      <c r="AM77" s="1005"/>
      <c r="AN77" s="1005"/>
      <c r="AO77" s="1006"/>
      <c r="AP77" s="1007" t="s">
        <v>542</v>
      </c>
      <c r="AQ77" s="1005"/>
      <c r="AR77" s="1005"/>
      <c r="AS77" s="1005"/>
      <c r="AT77" s="1006"/>
      <c r="AU77" s="1007" t="s">
        <v>542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AF68+AF69+AF70+AF72+AF73+AF74+AF75+AF76+AF77+AF71</f>
        <v>4151</v>
      </c>
      <c r="AG88" s="985"/>
      <c r="AH88" s="985"/>
      <c r="AI88" s="985"/>
      <c r="AJ88" s="985"/>
      <c r="AK88" s="989"/>
      <c r="AL88" s="989"/>
      <c r="AM88" s="989"/>
      <c r="AN88" s="989"/>
      <c r="AO88" s="989"/>
      <c r="AP88" s="985">
        <f>AP73+AP74+AP75</f>
        <v>2193</v>
      </c>
      <c r="AQ88" s="985"/>
      <c r="AR88" s="985"/>
      <c r="AS88" s="985"/>
      <c r="AT88" s="985"/>
      <c r="AU88" s="985">
        <f>AU73+AU74+AU75</f>
        <v>67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CR7+CR8+CR9</f>
        <v>26</v>
      </c>
      <c r="CS102" s="977"/>
      <c r="CT102" s="977"/>
      <c r="CU102" s="977"/>
      <c r="CV102" s="978"/>
      <c r="CW102" s="976">
        <f t="shared" ref="CW102" si="0">CW7+CW8+CW9</f>
        <v>5</v>
      </c>
      <c r="CX102" s="977"/>
      <c r="CY102" s="977"/>
      <c r="CZ102" s="977"/>
      <c r="DA102" s="978"/>
      <c r="DB102" s="976" t="s">
        <v>557</v>
      </c>
      <c r="DC102" s="977"/>
      <c r="DD102" s="977"/>
      <c r="DE102" s="977"/>
      <c r="DF102" s="978"/>
      <c r="DG102" s="976" t="s">
        <v>557</v>
      </c>
      <c r="DH102" s="977"/>
      <c r="DI102" s="977"/>
      <c r="DJ102" s="977"/>
      <c r="DK102" s="978"/>
      <c r="DL102" s="976">
        <f>DL8+DL9</f>
        <v>348</v>
      </c>
      <c r="DM102" s="977"/>
      <c r="DN102" s="977"/>
      <c r="DO102" s="977"/>
      <c r="DP102" s="978"/>
      <c r="DQ102" s="976">
        <f>DQ8+DQ9</f>
        <v>116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1204352</v>
      </c>
      <c r="AB110" s="903"/>
      <c r="AC110" s="903"/>
      <c r="AD110" s="903"/>
      <c r="AE110" s="904"/>
      <c r="AF110" s="905">
        <v>1176660</v>
      </c>
      <c r="AG110" s="903"/>
      <c r="AH110" s="903"/>
      <c r="AI110" s="903"/>
      <c r="AJ110" s="904"/>
      <c r="AK110" s="905">
        <v>1162013</v>
      </c>
      <c r="AL110" s="903"/>
      <c r="AM110" s="903"/>
      <c r="AN110" s="903"/>
      <c r="AO110" s="904"/>
      <c r="AP110" s="906">
        <v>19.7</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14157822</v>
      </c>
      <c r="BR110" s="830"/>
      <c r="BS110" s="830"/>
      <c r="BT110" s="830"/>
      <c r="BU110" s="830"/>
      <c r="BV110" s="830">
        <v>14482524</v>
      </c>
      <c r="BW110" s="830"/>
      <c r="BX110" s="830"/>
      <c r="BY110" s="830"/>
      <c r="BZ110" s="830"/>
      <c r="CA110" s="830">
        <v>14652647</v>
      </c>
      <c r="CB110" s="830"/>
      <c r="CC110" s="830"/>
      <c r="CD110" s="830"/>
      <c r="CE110" s="830"/>
      <c r="CF110" s="891">
        <v>247.9</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101672</v>
      </c>
      <c r="BR111" s="801"/>
      <c r="BS111" s="801"/>
      <c r="BT111" s="801"/>
      <c r="BU111" s="801"/>
      <c r="BV111" s="801">
        <v>86363</v>
      </c>
      <c r="BW111" s="801"/>
      <c r="BX111" s="801"/>
      <c r="BY111" s="801"/>
      <c r="BZ111" s="801"/>
      <c r="CA111" s="801">
        <v>71068</v>
      </c>
      <c r="CB111" s="801"/>
      <c r="CC111" s="801"/>
      <c r="CD111" s="801"/>
      <c r="CE111" s="801"/>
      <c r="CF111" s="878">
        <v>1.2</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419</v>
      </c>
      <c r="AB112" s="814"/>
      <c r="AC112" s="814"/>
      <c r="AD112" s="814"/>
      <c r="AE112" s="815"/>
      <c r="AF112" s="816" t="s">
        <v>419</v>
      </c>
      <c r="AG112" s="814"/>
      <c r="AH112" s="814"/>
      <c r="AI112" s="814"/>
      <c r="AJ112" s="815"/>
      <c r="AK112" s="816" t="s">
        <v>419</v>
      </c>
      <c r="AL112" s="814"/>
      <c r="AM112" s="814"/>
      <c r="AN112" s="814"/>
      <c r="AO112" s="815"/>
      <c r="AP112" s="784" t="s">
        <v>419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9093378</v>
      </c>
      <c r="BR112" s="801"/>
      <c r="BS112" s="801"/>
      <c r="BT112" s="801"/>
      <c r="BU112" s="801"/>
      <c r="BV112" s="801">
        <v>8757187</v>
      </c>
      <c r="BW112" s="801"/>
      <c r="BX112" s="801"/>
      <c r="BY112" s="801"/>
      <c r="BZ112" s="801"/>
      <c r="CA112" s="801">
        <v>8408872</v>
      </c>
      <c r="CB112" s="801"/>
      <c r="CC112" s="801"/>
      <c r="CD112" s="801"/>
      <c r="CE112" s="801"/>
      <c r="CF112" s="878">
        <v>142.30000000000001</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419</v>
      </c>
      <c r="DH112" s="801"/>
      <c r="DI112" s="801"/>
      <c r="DJ112" s="801"/>
      <c r="DK112" s="801"/>
      <c r="DL112" s="801" t="s">
        <v>419</v>
      </c>
      <c r="DM112" s="801"/>
      <c r="DN112" s="801"/>
      <c r="DO112" s="801"/>
      <c r="DP112" s="801"/>
      <c r="DQ112" s="801" t="s">
        <v>419</v>
      </c>
      <c r="DR112" s="801"/>
      <c r="DS112" s="801"/>
      <c r="DT112" s="801"/>
      <c r="DU112" s="801"/>
      <c r="DV112" s="853" t="s">
        <v>419</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650298</v>
      </c>
      <c r="AB113" s="939"/>
      <c r="AC113" s="939"/>
      <c r="AD113" s="939"/>
      <c r="AE113" s="940"/>
      <c r="AF113" s="941">
        <v>713595</v>
      </c>
      <c r="AG113" s="939"/>
      <c r="AH113" s="939"/>
      <c r="AI113" s="939"/>
      <c r="AJ113" s="940"/>
      <c r="AK113" s="941">
        <v>723454</v>
      </c>
      <c r="AL113" s="939"/>
      <c r="AM113" s="939"/>
      <c r="AN113" s="939"/>
      <c r="AO113" s="940"/>
      <c r="AP113" s="942">
        <v>12.2</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207022</v>
      </c>
      <c r="BR113" s="801"/>
      <c r="BS113" s="801"/>
      <c r="BT113" s="801"/>
      <c r="BU113" s="801"/>
      <c r="BV113" s="801">
        <v>134261</v>
      </c>
      <c r="BW113" s="801"/>
      <c r="BX113" s="801"/>
      <c r="BY113" s="801"/>
      <c r="BZ113" s="801"/>
      <c r="CA113" s="801">
        <v>67504</v>
      </c>
      <c r="CB113" s="801"/>
      <c r="CC113" s="801"/>
      <c r="CD113" s="801"/>
      <c r="CE113" s="801"/>
      <c r="CF113" s="878">
        <v>1.1000000000000001</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419</v>
      </c>
      <c r="DH113" s="814"/>
      <c r="DI113" s="814"/>
      <c r="DJ113" s="814"/>
      <c r="DK113" s="815"/>
      <c r="DL113" s="816" t="s">
        <v>419</v>
      </c>
      <c r="DM113" s="814"/>
      <c r="DN113" s="814"/>
      <c r="DO113" s="814"/>
      <c r="DP113" s="815"/>
      <c r="DQ113" s="816" t="s">
        <v>419</v>
      </c>
      <c r="DR113" s="814"/>
      <c r="DS113" s="814"/>
      <c r="DT113" s="814"/>
      <c r="DU113" s="815"/>
      <c r="DV113" s="784" t="s">
        <v>419</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74984</v>
      </c>
      <c r="AB114" s="814"/>
      <c r="AC114" s="814"/>
      <c r="AD114" s="814"/>
      <c r="AE114" s="815"/>
      <c r="AF114" s="816">
        <v>73936</v>
      </c>
      <c r="AG114" s="814"/>
      <c r="AH114" s="814"/>
      <c r="AI114" s="814"/>
      <c r="AJ114" s="815"/>
      <c r="AK114" s="816">
        <v>61205</v>
      </c>
      <c r="AL114" s="814"/>
      <c r="AM114" s="814"/>
      <c r="AN114" s="814"/>
      <c r="AO114" s="815"/>
      <c r="AP114" s="784">
        <v>1</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2265656</v>
      </c>
      <c r="BR114" s="801"/>
      <c r="BS114" s="801"/>
      <c r="BT114" s="801"/>
      <c r="BU114" s="801"/>
      <c r="BV114" s="801">
        <v>2051692</v>
      </c>
      <c r="BW114" s="801"/>
      <c r="BX114" s="801"/>
      <c r="BY114" s="801"/>
      <c r="BZ114" s="801"/>
      <c r="CA114" s="801">
        <v>1987693</v>
      </c>
      <c r="CB114" s="801"/>
      <c r="CC114" s="801"/>
      <c r="CD114" s="801"/>
      <c r="CE114" s="801"/>
      <c r="CF114" s="878">
        <v>33.6</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419</v>
      </c>
      <c r="DH114" s="814"/>
      <c r="DI114" s="814"/>
      <c r="DJ114" s="814"/>
      <c r="DK114" s="815"/>
      <c r="DL114" s="816" t="s">
        <v>419</v>
      </c>
      <c r="DM114" s="814"/>
      <c r="DN114" s="814"/>
      <c r="DO114" s="814"/>
      <c r="DP114" s="815"/>
      <c r="DQ114" s="816" t="s">
        <v>419</v>
      </c>
      <c r="DR114" s="814"/>
      <c r="DS114" s="814"/>
      <c r="DT114" s="814"/>
      <c r="DU114" s="815"/>
      <c r="DV114" s="784" t="s">
        <v>419</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15323</v>
      </c>
      <c r="AB115" s="939"/>
      <c r="AC115" s="939"/>
      <c r="AD115" s="939"/>
      <c r="AE115" s="940"/>
      <c r="AF115" s="941">
        <v>15309</v>
      </c>
      <c r="AG115" s="939"/>
      <c r="AH115" s="939"/>
      <c r="AI115" s="939"/>
      <c r="AJ115" s="940"/>
      <c r="AK115" s="941">
        <v>15295</v>
      </c>
      <c r="AL115" s="939"/>
      <c r="AM115" s="939"/>
      <c r="AN115" s="939"/>
      <c r="AO115" s="940"/>
      <c r="AP115" s="942">
        <v>0.3</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v>118064</v>
      </c>
      <c r="BR115" s="801"/>
      <c r="BS115" s="801"/>
      <c r="BT115" s="801"/>
      <c r="BU115" s="801"/>
      <c r="BV115" s="801">
        <v>111321</v>
      </c>
      <c r="BW115" s="801"/>
      <c r="BX115" s="801"/>
      <c r="BY115" s="801"/>
      <c r="BZ115" s="801"/>
      <c r="CA115" s="801">
        <v>116510</v>
      </c>
      <c r="CB115" s="801"/>
      <c r="CC115" s="801"/>
      <c r="CD115" s="801"/>
      <c r="CE115" s="801"/>
      <c r="CF115" s="878">
        <v>2</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419</v>
      </c>
      <c r="DH115" s="814"/>
      <c r="DI115" s="814"/>
      <c r="DJ115" s="814"/>
      <c r="DK115" s="815"/>
      <c r="DL115" s="816" t="s">
        <v>419</v>
      </c>
      <c r="DM115" s="814"/>
      <c r="DN115" s="814"/>
      <c r="DO115" s="814"/>
      <c r="DP115" s="815"/>
      <c r="DQ115" s="816" t="s">
        <v>419</v>
      </c>
      <c r="DR115" s="814"/>
      <c r="DS115" s="814"/>
      <c r="DT115" s="814"/>
      <c r="DU115" s="815"/>
      <c r="DV115" s="784" t="s">
        <v>419</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v>
      </c>
      <c r="AB116" s="814"/>
      <c r="AC116" s="814"/>
      <c r="AD116" s="814"/>
      <c r="AE116" s="815"/>
      <c r="AF116" s="816">
        <v>97</v>
      </c>
      <c r="AG116" s="814"/>
      <c r="AH116" s="814"/>
      <c r="AI116" s="814"/>
      <c r="AJ116" s="815"/>
      <c r="AK116" s="816">
        <v>2</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419</v>
      </c>
      <c r="BR116" s="801"/>
      <c r="BS116" s="801"/>
      <c r="BT116" s="801"/>
      <c r="BU116" s="801"/>
      <c r="BV116" s="801" t="s">
        <v>419</v>
      </c>
      <c r="BW116" s="801"/>
      <c r="BX116" s="801"/>
      <c r="BY116" s="801"/>
      <c r="BZ116" s="801"/>
      <c r="CA116" s="801" t="s">
        <v>419</v>
      </c>
      <c r="CB116" s="801"/>
      <c r="CC116" s="801"/>
      <c r="CD116" s="801"/>
      <c r="CE116" s="801"/>
      <c r="CF116" s="878" t="s">
        <v>419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23119</v>
      </c>
      <c r="DH116" s="814"/>
      <c r="DI116" s="814"/>
      <c r="DJ116" s="814"/>
      <c r="DK116" s="815"/>
      <c r="DL116" s="816">
        <v>20495</v>
      </c>
      <c r="DM116" s="814"/>
      <c r="DN116" s="814"/>
      <c r="DO116" s="814"/>
      <c r="DP116" s="815"/>
      <c r="DQ116" s="816">
        <v>17885</v>
      </c>
      <c r="DR116" s="814"/>
      <c r="DS116" s="814"/>
      <c r="DT116" s="814"/>
      <c r="DU116" s="815"/>
      <c r="DV116" s="784">
        <v>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1944963</v>
      </c>
      <c r="AB117" s="925"/>
      <c r="AC117" s="925"/>
      <c r="AD117" s="925"/>
      <c r="AE117" s="926"/>
      <c r="AF117" s="928">
        <v>1979597</v>
      </c>
      <c r="AG117" s="925"/>
      <c r="AH117" s="925"/>
      <c r="AI117" s="925"/>
      <c r="AJ117" s="926"/>
      <c r="AK117" s="928">
        <v>1961969</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25943614</v>
      </c>
      <c r="BR118" s="888"/>
      <c r="BS118" s="888"/>
      <c r="BT118" s="888"/>
      <c r="BU118" s="888"/>
      <c r="BV118" s="888">
        <v>25623348</v>
      </c>
      <c r="BW118" s="888"/>
      <c r="BX118" s="888"/>
      <c r="BY118" s="888"/>
      <c r="BZ118" s="888"/>
      <c r="CA118" s="888">
        <v>25304294</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3361574</v>
      </c>
      <c r="BR119" s="830"/>
      <c r="BS119" s="830"/>
      <c r="BT119" s="830"/>
      <c r="BU119" s="830"/>
      <c r="BV119" s="830">
        <v>3502637</v>
      </c>
      <c r="BW119" s="830"/>
      <c r="BX119" s="830"/>
      <c r="BY119" s="830"/>
      <c r="BZ119" s="830"/>
      <c r="CA119" s="830">
        <v>3749917</v>
      </c>
      <c r="CB119" s="830"/>
      <c r="CC119" s="830"/>
      <c r="CD119" s="830"/>
      <c r="CE119" s="830"/>
      <c r="CF119" s="891">
        <v>63.4</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78553</v>
      </c>
      <c r="DH119" s="747"/>
      <c r="DI119" s="747"/>
      <c r="DJ119" s="747"/>
      <c r="DK119" s="748"/>
      <c r="DL119" s="749">
        <v>65868</v>
      </c>
      <c r="DM119" s="747"/>
      <c r="DN119" s="747"/>
      <c r="DO119" s="747"/>
      <c r="DP119" s="748"/>
      <c r="DQ119" s="749">
        <v>53183</v>
      </c>
      <c r="DR119" s="747"/>
      <c r="DS119" s="747"/>
      <c r="DT119" s="747"/>
      <c r="DU119" s="748"/>
      <c r="DV119" s="837">
        <v>0.9</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1263538</v>
      </c>
      <c r="BR120" s="801"/>
      <c r="BS120" s="801"/>
      <c r="BT120" s="801"/>
      <c r="BU120" s="801"/>
      <c r="BV120" s="801">
        <v>1148994</v>
      </c>
      <c r="BW120" s="801"/>
      <c r="BX120" s="801"/>
      <c r="BY120" s="801"/>
      <c r="BZ120" s="801"/>
      <c r="CA120" s="801">
        <v>1043029</v>
      </c>
      <c r="CB120" s="801"/>
      <c r="CC120" s="801"/>
      <c r="CD120" s="801"/>
      <c r="CE120" s="801"/>
      <c r="CF120" s="878">
        <v>17.600000000000001</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7237604</v>
      </c>
      <c r="DH120" s="830"/>
      <c r="DI120" s="830"/>
      <c r="DJ120" s="830"/>
      <c r="DK120" s="830"/>
      <c r="DL120" s="830">
        <v>7034607</v>
      </c>
      <c r="DM120" s="830"/>
      <c r="DN120" s="830"/>
      <c r="DO120" s="830"/>
      <c r="DP120" s="830"/>
      <c r="DQ120" s="830">
        <v>6814386</v>
      </c>
      <c r="DR120" s="830"/>
      <c r="DS120" s="830"/>
      <c r="DT120" s="830"/>
      <c r="DU120" s="830"/>
      <c r="DV120" s="831">
        <v>115.3</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15791389</v>
      </c>
      <c r="BR121" s="888"/>
      <c r="BS121" s="888"/>
      <c r="BT121" s="888"/>
      <c r="BU121" s="888"/>
      <c r="BV121" s="888">
        <v>15422683</v>
      </c>
      <c r="BW121" s="888"/>
      <c r="BX121" s="888"/>
      <c r="BY121" s="888"/>
      <c r="BZ121" s="888"/>
      <c r="CA121" s="888">
        <v>15612000</v>
      </c>
      <c r="CB121" s="888"/>
      <c r="CC121" s="888"/>
      <c r="CD121" s="888"/>
      <c r="CE121" s="888"/>
      <c r="CF121" s="889">
        <v>264.10000000000002</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1839677</v>
      </c>
      <c r="DH121" s="801"/>
      <c r="DI121" s="801"/>
      <c r="DJ121" s="801"/>
      <c r="DK121" s="801"/>
      <c r="DL121" s="801">
        <v>1709978</v>
      </c>
      <c r="DM121" s="801"/>
      <c r="DN121" s="801"/>
      <c r="DO121" s="801"/>
      <c r="DP121" s="801"/>
      <c r="DQ121" s="801">
        <v>1576419</v>
      </c>
      <c r="DR121" s="801"/>
      <c r="DS121" s="801"/>
      <c r="DT121" s="801"/>
      <c r="DU121" s="801"/>
      <c r="DV121" s="853">
        <v>26.7</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20416501</v>
      </c>
      <c r="BR122" s="870"/>
      <c r="BS122" s="870"/>
      <c r="BT122" s="870"/>
      <c r="BU122" s="870"/>
      <c r="BV122" s="870">
        <v>20074314</v>
      </c>
      <c r="BW122" s="870"/>
      <c r="BX122" s="870"/>
      <c r="BY122" s="870"/>
      <c r="BZ122" s="870"/>
      <c r="CA122" s="870">
        <v>20404946</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15372</v>
      </c>
      <c r="DH122" s="801"/>
      <c r="DI122" s="801"/>
      <c r="DJ122" s="801"/>
      <c r="DK122" s="801"/>
      <c r="DL122" s="801">
        <v>12602</v>
      </c>
      <c r="DM122" s="801"/>
      <c r="DN122" s="801"/>
      <c r="DO122" s="801"/>
      <c r="DP122" s="801"/>
      <c r="DQ122" s="801">
        <v>10069</v>
      </c>
      <c r="DR122" s="801"/>
      <c r="DS122" s="801"/>
      <c r="DT122" s="801"/>
      <c r="DU122" s="801"/>
      <c r="DV122" s="853">
        <v>0.2</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2638</v>
      </c>
      <c r="AB123" s="814"/>
      <c r="AC123" s="814"/>
      <c r="AD123" s="814"/>
      <c r="AE123" s="815"/>
      <c r="AF123" s="816">
        <v>2624</v>
      </c>
      <c r="AG123" s="814"/>
      <c r="AH123" s="814"/>
      <c r="AI123" s="814"/>
      <c r="AJ123" s="815"/>
      <c r="AK123" s="816">
        <v>2610</v>
      </c>
      <c r="AL123" s="814"/>
      <c r="AM123" s="814"/>
      <c r="AN123" s="814"/>
      <c r="AO123" s="815"/>
      <c r="AP123" s="784">
        <v>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92.8</v>
      </c>
      <c r="BR123" s="862"/>
      <c r="BS123" s="862"/>
      <c r="BT123" s="862"/>
      <c r="BU123" s="862"/>
      <c r="BV123" s="862">
        <v>94.9</v>
      </c>
      <c r="BW123" s="862"/>
      <c r="BX123" s="862"/>
      <c r="BY123" s="862"/>
      <c r="BZ123" s="862"/>
      <c r="CA123" s="862">
        <v>82.8</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v>7955</v>
      </c>
      <c r="DR123" s="814"/>
      <c r="DS123" s="814"/>
      <c r="DT123" s="814"/>
      <c r="DU123" s="815"/>
      <c r="DV123" s="784">
        <v>0.1</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v>725</v>
      </c>
      <c r="DH124" s="747"/>
      <c r="DI124" s="747"/>
      <c r="DJ124" s="747"/>
      <c r="DK124" s="748"/>
      <c r="DL124" s="749" t="s">
        <v>452</v>
      </c>
      <c r="DM124" s="747"/>
      <c r="DN124" s="747"/>
      <c r="DO124" s="747"/>
      <c r="DP124" s="748"/>
      <c r="DQ124" s="749">
        <v>43</v>
      </c>
      <c r="DR124" s="747"/>
      <c r="DS124" s="747"/>
      <c r="DT124" s="747"/>
      <c r="DU124" s="748"/>
      <c r="DV124" s="837">
        <v>0</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12685</v>
      </c>
      <c r="AB126" s="814"/>
      <c r="AC126" s="814"/>
      <c r="AD126" s="814"/>
      <c r="AE126" s="815"/>
      <c r="AF126" s="816">
        <v>12685</v>
      </c>
      <c r="AG126" s="814"/>
      <c r="AH126" s="814"/>
      <c r="AI126" s="814"/>
      <c r="AJ126" s="815"/>
      <c r="AK126" s="816">
        <v>12685</v>
      </c>
      <c r="AL126" s="814"/>
      <c r="AM126" s="814"/>
      <c r="AN126" s="814"/>
      <c r="AO126" s="815"/>
      <c r="AP126" s="784">
        <v>0.2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v>91788</v>
      </c>
      <c r="DH126" s="801"/>
      <c r="DI126" s="801"/>
      <c r="DJ126" s="801"/>
      <c r="DK126" s="801"/>
      <c r="DL126" s="801">
        <v>89922</v>
      </c>
      <c r="DM126" s="801"/>
      <c r="DN126" s="801"/>
      <c r="DO126" s="801"/>
      <c r="DP126" s="801"/>
      <c r="DQ126" s="801">
        <v>77489</v>
      </c>
      <c r="DR126" s="801"/>
      <c r="DS126" s="801"/>
      <c r="DT126" s="801"/>
      <c r="DU126" s="801"/>
      <c r="DV126" s="853">
        <v>1.3</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13.97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v>26276</v>
      </c>
      <c r="DH127" s="850"/>
      <c r="DI127" s="850"/>
      <c r="DJ127" s="850"/>
      <c r="DK127" s="850"/>
      <c r="DL127" s="850">
        <v>21399</v>
      </c>
      <c r="DM127" s="850"/>
      <c r="DN127" s="850"/>
      <c r="DO127" s="850"/>
      <c r="DP127" s="850"/>
      <c r="DQ127" s="850">
        <v>39021</v>
      </c>
      <c r="DR127" s="850"/>
      <c r="DS127" s="850"/>
      <c r="DT127" s="850"/>
      <c r="DU127" s="850"/>
      <c r="DV127" s="851">
        <v>0.7</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94600</v>
      </c>
      <c r="AB128" s="754"/>
      <c r="AC128" s="754"/>
      <c r="AD128" s="754"/>
      <c r="AE128" s="755"/>
      <c r="AF128" s="756">
        <v>85790</v>
      </c>
      <c r="AG128" s="754"/>
      <c r="AH128" s="754"/>
      <c r="AI128" s="754"/>
      <c r="AJ128" s="755"/>
      <c r="AK128" s="756">
        <v>82941</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452</v>
      </c>
      <c r="BG128" s="821"/>
      <c r="BH128" s="821"/>
      <c r="BI128" s="821"/>
      <c r="BJ128" s="821"/>
      <c r="BK128" s="821"/>
      <c r="BL128" s="822"/>
      <c r="BM128" s="820">
        <v>18.97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7190604</v>
      </c>
      <c r="AB129" s="814"/>
      <c r="AC129" s="814"/>
      <c r="AD129" s="814"/>
      <c r="AE129" s="815"/>
      <c r="AF129" s="816">
        <v>7177590</v>
      </c>
      <c r="AG129" s="814"/>
      <c r="AH129" s="814"/>
      <c r="AI129" s="814"/>
      <c r="AJ129" s="815"/>
      <c r="AK129" s="816">
        <v>7245744</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1238240</v>
      </c>
      <c r="AB130" s="814"/>
      <c r="AC130" s="814"/>
      <c r="AD130" s="814"/>
      <c r="AE130" s="815"/>
      <c r="AF130" s="816">
        <v>1330611</v>
      </c>
      <c r="AG130" s="814"/>
      <c r="AH130" s="814"/>
      <c r="AI130" s="814"/>
      <c r="AJ130" s="815"/>
      <c r="AK130" s="816">
        <v>1334840</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82.8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5952364</v>
      </c>
      <c r="AB131" s="747"/>
      <c r="AC131" s="747"/>
      <c r="AD131" s="747"/>
      <c r="AE131" s="748"/>
      <c r="AF131" s="749">
        <v>5846979</v>
      </c>
      <c r="AG131" s="747"/>
      <c r="AH131" s="747"/>
      <c r="AI131" s="747"/>
      <c r="AJ131" s="748"/>
      <c r="AK131" s="749">
        <v>5910904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10.28369569</v>
      </c>
      <c r="AB132" s="770"/>
      <c r="AC132" s="770"/>
      <c r="AD132" s="770"/>
      <c r="AE132" s="771"/>
      <c r="AF132" s="772">
        <v>9.6322562470000008</v>
      </c>
      <c r="AG132" s="770"/>
      <c r="AH132" s="770"/>
      <c r="AI132" s="770"/>
      <c r="AJ132" s="771"/>
      <c r="AK132" s="772">
        <v>9.2065105440000004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12.1</v>
      </c>
      <c r="AB133" s="779"/>
      <c r="AC133" s="779"/>
      <c r="AD133" s="779"/>
      <c r="AE133" s="780"/>
      <c r="AF133" s="778">
        <v>10.7</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M12" zoomScale="70" zoomScaleNormal="85" zoomScaleSheetLayoutView="70" workbookViewId="0">
      <selection activeCell="AF74" sqref="AF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2059436</v>
      </c>
      <c r="L9" s="264">
        <v>92684</v>
      </c>
      <c r="M9" s="265">
        <v>64158</v>
      </c>
      <c r="N9" s="266">
        <v>44.5</v>
      </c>
    </row>
    <row r="10" spans="1:16">
      <c r="A10" s="248"/>
      <c r="B10" s="244"/>
      <c r="C10" s="244"/>
      <c r="D10" s="244"/>
      <c r="E10" s="244"/>
      <c r="F10" s="244"/>
      <c r="G10" s="1163" t="s">
        <v>484</v>
      </c>
      <c r="H10" s="1164"/>
      <c r="I10" s="1164"/>
      <c r="J10" s="1165"/>
      <c r="K10" s="267">
        <v>129437</v>
      </c>
      <c r="L10" s="268">
        <v>5825</v>
      </c>
      <c r="M10" s="269">
        <v>6725</v>
      </c>
      <c r="N10" s="270">
        <v>-13.4</v>
      </c>
    </row>
    <row r="11" spans="1:16" ht="13.5" customHeight="1">
      <c r="A11" s="248"/>
      <c r="B11" s="244"/>
      <c r="C11" s="244"/>
      <c r="D11" s="244"/>
      <c r="E11" s="244"/>
      <c r="F11" s="244"/>
      <c r="G11" s="1163" t="s">
        <v>485</v>
      </c>
      <c r="H11" s="1164"/>
      <c r="I11" s="1164"/>
      <c r="J11" s="1165"/>
      <c r="K11" s="267">
        <v>285278</v>
      </c>
      <c r="L11" s="268">
        <v>12839</v>
      </c>
      <c r="M11" s="269">
        <v>8931</v>
      </c>
      <c r="N11" s="270">
        <v>43.8</v>
      </c>
    </row>
    <row r="12" spans="1:16" ht="13.5" customHeight="1">
      <c r="A12" s="248"/>
      <c r="B12" s="244"/>
      <c r="C12" s="244"/>
      <c r="D12" s="244"/>
      <c r="E12" s="244"/>
      <c r="F12" s="244"/>
      <c r="G12" s="1163" t="s">
        <v>486</v>
      </c>
      <c r="H12" s="1164"/>
      <c r="I12" s="1164"/>
      <c r="J12" s="1165"/>
      <c r="K12" s="267">
        <v>3440</v>
      </c>
      <c r="L12" s="268">
        <v>155</v>
      </c>
      <c r="M12" s="269">
        <v>335</v>
      </c>
      <c r="N12" s="270">
        <v>-53.7</v>
      </c>
    </row>
    <row r="13" spans="1:16" ht="13.5" customHeight="1">
      <c r="A13" s="248"/>
      <c r="B13" s="244"/>
      <c r="C13" s="244"/>
      <c r="D13" s="244"/>
      <c r="E13" s="244"/>
      <c r="F13" s="244"/>
      <c r="G13" s="1163" t="s">
        <v>487</v>
      </c>
      <c r="H13" s="1164"/>
      <c r="I13" s="1164"/>
      <c r="J13" s="1165"/>
      <c r="K13" s="267" t="s">
        <v>488</v>
      </c>
      <c r="L13" s="268" t="s">
        <v>488</v>
      </c>
      <c r="M13" s="269">
        <v>14</v>
      </c>
      <c r="N13" s="270" t="s">
        <v>488</v>
      </c>
    </row>
    <row r="14" spans="1:16" ht="13.5" customHeight="1">
      <c r="A14" s="248"/>
      <c r="B14" s="244"/>
      <c r="C14" s="244"/>
      <c r="D14" s="244"/>
      <c r="E14" s="244"/>
      <c r="F14" s="244"/>
      <c r="G14" s="1163" t="s">
        <v>489</v>
      </c>
      <c r="H14" s="1164"/>
      <c r="I14" s="1164"/>
      <c r="J14" s="1165"/>
      <c r="K14" s="267">
        <v>116321</v>
      </c>
      <c r="L14" s="268">
        <v>5235</v>
      </c>
      <c r="M14" s="269">
        <v>2685</v>
      </c>
      <c r="N14" s="270">
        <v>95</v>
      </c>
    </row>
    <row r="15" spans="1:16" ht="13.5" customHeight="1">
      <c r="A15" s="248"/>
      <c r="B15" s="244"/>
      <c r="C15" s="244"/>
      <c r="D15" s="244"/>
      <c r="E15" s="244"/>
      <c r="F15" s="244"/>
      <c r="G15" s="1163" t="s">
        <v>490</v>
      </c>
      <c r="H15" s="1164"/>
      <c r="I15" s="1164"/>
      <c r="J15" s="1165"/>
      <c r="K15" s="267">
        <v>12486</v>
      </c>
      <c r="L15" s="268">
        <v>562</v>
      </c>
      <c r="M15" s="269">
        <v>1293</v>
      </c>
      <c r="N15" s="270">
        <v>-56.5</v>
      </c>
    </row>
    <row r="16" spans="1:16">
      <c r="A16" s="248"/>
      <c r="B16" s="244"/>
      <c r="C16" s="244"/>
      <c r="D16" s="244"/>
      <c r="E16" s="244"/>
      <c r="F16" s="244"/>
      <c r="G16" s="1166" t="s">
        <v>491</v>
      </c>
      <c r="H16" s="1167"/>
      <c r="I16" s="1167"/>
      <c r="J16" s="1168"/>
      <c r="K16" s="268">
        <v>-197048</v>
      </c>
      <c r="L16" s="268">
        <v>-8868</v>
      </c>
      <c r="M16" s="269">
        <v>-6126</v>
      </c>
      <c r="N16" s="270">
        <v>44.8</v>
      </c>
    </row>
    <row r="17" spans="1:16">
      <c r="A17" s="248"/>
      <c r="B17" s="244"/>
      <c r="C17" s="244"/>
      <c r="D17" s="244"/>
      <c r="E17" s="244"/>
      <c r="F17" s="244"/>
      <c r="G17" s="1166" t="s">
        <v>167</v>
      </c>
      <c r="H17" s="1167"/>
      <c r="I17" s="1167"/>
      <c r="J17" s="1168"/>
      <c r="K17" s="268">
        <v>2409350</v>
      </c>
      <c r="L17" s="268">
        <v>108432</v>
      </c>
      <c r="M17" s="269">
        <v>78014</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9.41</v>
      </c>
      <c r="L21" s="281">
        <v>7.49</v>
      </c>
      <c r="M21" s="282">
        <v>1.92</v>
      </c>
      <c r="N21" s="249"/>
      <c r="O21" s="283"/>
      <c r="P21" s="279"/>
    </row>
    <row r="22" spans="1:16" s="284" customFormat="1">
      <c r="A22" s="279"/>
      <c r="B22" s="249"/>
      <c r="C22" s="249"/>
      <c r="D22" s="249"/>
      <c r="E22" s="249"/>
      <c r="F22" s="249"/>
      <c r="G22" s="1160" t="s">
        <v>497</v>
      </c>
      <c r="H22" s="1161"/>
      <c r="I22" s="1161"/>
      <c r="J22" s="1162"/>
      <c r="K22" s="285">
        <v>96.1</v>
      </c>
      <c r="L22" s="286">
        <v>97.3</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1162013</v>
      </c>
      <c r="L32" s="294">
        <v>52296</v>
      </c>
      <c r="M32" s="295">
        <v>34910</v>
      </c>
      <c r="N32" s="296">
        <v>49.8</v>
      </c>
    </row>
    <row r="33" spans="1:16" ht="13.5" customHeight="1">
      <c r="A33" s="248"/>
      <c r="B33" s="244"/>
      <c r="C33" s="244"/>
      <c r="D33" s="244"/>
      <c r="E33" s="244"/>
      <c r="F33" s="244"/>
      <c r="G33" s="1151" t="s">
        <v>502</v>
      </c>
      <c r="H33" s="1152"/>
      <c r="I33" s="1152"/>
      <c r="J33" s="1153"/>
      <c r="K33" s="294" t="s">
        <v>488</v>
      </c>
      <c r="L33" s="294" t="s">
        <v>488</v>
      </c>
      <c r="M33" s="295" t="s">
        <v>488</v>
      </c>
      <c r="N33" s="296" t="s">
        <v>488</v>
      </c>
    </row>
    <row r="34" spans="1:16" ht="27" customHeight="1">
      <c r="A34" s="248"/>
      <c r="B34" s="244"/>
      <c r="C34" s="244"/>
      <c r="D34" s="244"/>
      <c r="E34" s="244"/>
      <c r="F34" s="244"/>
      <c r="G34" s="1151" t="s">
        <v>503</v>
      </c>
      <c r="H34" s="1152"/>
      <c r="I34" s="1152"/>
      <c r="J34" s="1153"/>
      <c r="K34" s="294" t="s">
        <v>488</v>
      </c>
      <c r="L34" s="294" t="s">
        <v>488</v>
      </c>
      <c r="M34" s="295" t="s">
        <v>488</v>
      </c>
      <c r="N34" s="296" t="s">
        <v>488</v>
      </c>
    </row>
    <row r="35" spans="1:16" ht="27" customHeight="1">
      <c r="A35" s="248"/>
      <c r="B35" s="244"/>
      <c r="C35" s="244"/>
      <c r="D35" s="244"/>
      <c r="E35" s="244"/>
      <c r="F35" s="244"/>
      <c r="G35" s="1151" t="s">
        <v>504</v>
      </c>
      <c r="H35" s="1152"/>
      <c r="I35" s="1152"/>
      <c r="J35" s="1153"/>
      <c r="K35" s="294">
        <v>723454</v>
      </c>
      <c r="L35" s="294">
        <v>32559</v>
      </c>
      <c r="M35" s="295">
        <v>14021</v>
      </c>
      <c r="N35" s="296">
        <v>132.19999999999999</v>
      </c>
    </row>
    <row r="36" spans="1:16" ht="27" customHeight="1">
      <c r="A36" s="248"/>
      <c r="B36" s="244"/>
      <c r="C36" s="244"/>
      <c r="D36" s="244"/>
      <c r="E36" s="244"/>
      <c r="F36" s="244"/>
      <c r="G36" s="1151" t="s">
        <v>505</v>
      </c>
      <c r="H36" s="1152"/>
      <c r="I36" s="1152"/>
      <c r="J36" s="1153"/>
      <c r="K36" s="294">
        <v>61205</v>
      </c>
      <c r="L36" s="294">
        <v>2755</v>
      </c>
      <c r="M36" s="295">
        <v>2867</v>
      </c>
      <c r="N36" s="296">
        <v>-3.9</v>
      </c>
    </row>
    <row r="37" spans="1:16" ht="13.5" customHeight="1">
      <c r="A37" s="248"/>
      <c r="B37" s="244"/>
      <c r="C37" s="244"/>
      <c r="D37" s="244"/>
      <c r="E37" s="244"/>
      <c r="F37" s="244"/>
      <c r="G37" s="1151" t="s">
        <v>506</v>
      </c>
      <c r="H37" s="1152"/>
      <c r="I37" s="1152"/>
      <c r="J37" s="1153"/>
      <c r="K37" s="294">
        <v>15295</v>
      </c>
      <c r="L37" s="294">
        <v>688</v>
      </c>
      <c r="M37" s="295">
        <v>917</v>
      </c>
      <c r="N37" s="296">
        <v>-25</v>
      </c>
    </row>
    <row r="38" spans="1:16" ht="27" customHeight="1">
      <c r="A38" s="248"/>
      <c r="B38" s="244"/>
      <c r="C38" s="244"/>
      <c r="D38" s="244"/>
      <c r="E38" s="244"/>
      <c r="F38" s="244"/>
      <c r="G38" s="1154" t="s">
        <v>507</v>
      </c>
      <c r="H38" s="1155"/>
      <c r="I38" s="1155"/>
      <c r="J38" s="1156"/>
      <c r="K38" s="297">
        <v>2</v>
      </c>
      <c r="L38" s="297">
        <v>0</v>
      </c>
      <c r="M38" s="298">
        <v>2</v>
      </c>
      <c r="N38" s="299">
        <v>-100</v>
      </c>
      <c r="O38" s="293"/>
    </row>
    <row r="39" spans="1:16">
      <c r="A39" s="248"/>
      <c r="B39" s="244"/>
      <c r="C39" s="244"/>
      <c r="D39" s="244"/>
      <c r="E39" s="244"/>
      <c r="F39" s="244"/>
      <c r="G39" s="1154" t="s">
        <v>508</v>
      </c>
      <c r="H39" s="1155"/>
      <c r="I39" s="1155"/>
      <c r="J39" s="1156"/>
      <c r="K39" s="300">
        <v>-82941</v>
      </c>
      <c r="L39" s="300">
        <v>-3733</v>
      </c>
      <c r="M39" s="301">
        <v>-3077</v>
      </c>
      <c r="N39" s="302">
        <v>21.3</v>
      </c>
      <c r="O39" s="293"/>
    </row>
    <row r="40" spans="1:16" ht="27" customHeight="1">
      <c r="A40" s="248"/>
      <c r="B40" s="244"/>
      <c r="C40" s="244"/>
      <c r="D40" s="244"/>
      <c r="E40" s="244"/>
      <c r="F40" s="244"/>
      <c r="G40" s="1151" t="s">
        <v>509</v>
      </c>
      <c r="H40" s="1152"/>
      <c r="I40" s="1152"/>
      <c r="J40" s="1153"/>
      <c r="K40" s="300">
        <v>-1334840</v>
      </c>
      <c r="L40" s="300">
        <v>-60074</v>
      </c>
      <c r="M40" s="301">
        <v>-35137</v>
      </c>
      <c r="N40" s="302">
        <v>71</v>
      </c>
      <c r="O40" s="293"/>
    </row>
    <row r="41" spans="1:16">
      <c r="A41" s="248"/>
      <c r="B41" s="244"/>
      <c r="C41" s="244"/>
      <c r="D41" s="244"/>
      <c r="E41" s="244"/>
      <c r="F41" s="244"/>
      <c r="G41" s="1157" t="s">
        <v>278</v>
      </c>
      <c r="H41" s="1158"/>
      <c r="I41" s="1158"/>
      <c r="J41" s="1159"/>
      <c r="K41" s="294">
        <v>544188</v>
      </c>
      <c r="L41" s="300">
        <v>24491</v>
      </c>
      <c r="M41" s="301">
        <v>14503</v>
      </c>
      <c r="N41" s="302">
        <v>68.900000000000006</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1988619</v>
      </c>
      <c r="J51" s="320">
        <v>85968</v>
      </c>
      <c r="K51" s="321">
        <v>-5.8</v>
      </c>
      <c r="L51" s="322">
        <v>42839</v>
      </c>
      <c r="M51" s="323">
        <v>-27.8</v>
      </c>
      <c r="N51" s="324">
        <v>22</v>
      </c>
    </row>
    <row r="52" spans="1:14">
      <c r="A52" s="248"/>
      <c r="B52" s="244"/>
      <c r="C52" s="244"/>
      <c r="D52" s="244"/>
      <c r="E52" s="244"/>
      <c r="F52" s="244"/>
      <c r="G52" s="325"/>
      <c r="H52" s="326" t="s">
        <v>520</v>
      </c>
      <c r="I52" s="327">
        <v>954181</v>
      </c>
      <c r="J52" s="328">
        <v>41249</v>
      </c>
      <c r="K52" s="329">
        <v>-41.2</v>
      </c>
      <c r="L52" s="330">
        <v>22027</v>
      </c>
      <c r="M52" s="331">
        <v>-35.4</v>
      </c>
      <c r="N52" s="332">
        <v>-5.8</v>
      </c>
    </row>
    <row r="53" spans="1:14">
      <c r="A53" s="248"/>
      <c r="B53" s="244"/>
      <c r="C53" s="244"/>
      <c r="D53" s="244"/>
      <c r="E53" s="244"/>
      <c r="F53" s="244"/>
      <c r="G53" s="310" t="s">
        <v>521</v>
      </c>
      <c r="H53" s="311"/>
      <c r="I53" s="319">
        <v>1937252</v>
      </c>
      <c r="J53" s="320">
        <v>84611</v>
      </c>
      <c r="K53" s="321">
        <v>-1.6</v>
      </c>
      <c r="L53" s="322">
        <v>46819</v>
      </c>
      <c r="M53" s="323">
        <v>9.3000000000000007</v>
      </c>
      <c r="N53" s="324">
        <v>-10.9</v>
      </c>
    </row>
    <row r="54" spans="1:14">
      <c r="A54" s="248"/>
      <c r="B54" s="244"/>
      <c r="C54" s="244"/>
      <c r="D54" s="244"/>
      <c r="E54" s="244"/>
      <c r="F54" s="244"/>
      <c r="G54" s="325"/>
      <c r="H54" s="326" t="s">
        <v>520</v>
      </c>
      <c r="I54" s="327">
        <v>1225784</v>
      </c>
      <c r="J54" s="328">
        <v>53537</v>
      </c>
      <c r="K54" s="329">
        <v>29.8</v>
      </c>
      <c r="L54" s="330">
        <v>24121</v>
      </c>
      <c r="M54" s="331">
        <v>9.5</v>
      </c>
      <c r="N54" s="332">
        <v>20.3</v>
      </c>
    </row>
    <row r="55" spans="1:14">
      <c r="A55" s="248"/>
      <c r="B55" s="244"/>
      <c r="C55" s="244"/>
      <c r="D55" s="244"/>
      <c r="E55" s="244"/>
      <c r="F55" s="244"/>
      <c r="G55" s="310" t="s">
        <v>522</v>
      </c>
      <c r="H55" s="311"/>
      <c r="I55" s="319">
        <v>1726347</v>
      </c>
      <c r="J55" s="320">
        <v>76057</v>
      </c>
      <c r="K55" s="321">
        <v>-10.1</v>
      </c>
      <c r="L55" s="322">
        <v>53270</v>
      </c>
      <c r="M55" s="323">
        <v>13.8</v>
      </c>
      <c r="N55" s="324">
        <v>-23.9</v>
      </c>
    </row>
    <row r="56" spans="1:14">
      <c r="A56" s="248"/>
      <c r="B56" s="244"/>
      <c r="C56" s="244"/>
      <c r="D56" s="244"/>
      <c r="E56" s="244"/>
      <c r="F56" s="244"/>
      <c r="G56" s="325"/>
      <c r="H56" s="326" t="s">
        <v>520</v>
      </c>
      <c r="I56" s="327">
        <v>957627</v>
      </c>
      <c r="J56" s="328">
        <v>42190</v>
      </c>
      <c r="K56" s="329">
        <v>-21.2</v>
      </c>
      <c r="L56" s="330">
        <v>24316</v>
      </c>
      <c r="M56" s="331">
        <v>0.8</v>
      </c>
      <c r="N56" s="332">
        <v>-22</v>
      </c>
    </row>
    <row r="57" spans="1:14">
      <c r="A57" s="248"/>
      <c r="B57" s="244"/>
      <c r="C57" s="244"/>
      <c r="D57" s="244"/>
      <c r="E57" s="244"/>
      <c r="F57" s="244"/>
      <c r="G57" s="310" t="s">
        <v>523</v>
      </c>
      <c r="H57" s="311"/>
      <c r="I57" s="319">
        <v>982564</v>
      </c>
      <c r="J57" s="320">
        <v>43679</v>
      </c>
      <c r="K57" s="321">
        <v>-42.6</v>
      </c>
      <c r="L57" s="322">
        <v>53292</v>
      </c>
      <c r="M57" s="323">
        <v>0</v>
      </c>
      <c r="N57" s="324">
        <v>-42.6</v>
      </c>
    </row>
    <row r="58" spans="1:14">
      <c r="A58" s="248"/>
      <c r="B58" s="244"/>
      <c r="C58" s="244"/>
      <c r="D58" s="244"/>
      <c r="E58" s="244"/>
      <c r="F58" s="244"/>
      <c r="G58" s="325"/>
      <c r="H58" s="326" t="s">
        <v>520</v>
      </c>
      <c r="I58" s="327">
        <v>583931</v>
      </c>
      <c r="J58" s="328">
        <v>25958</v>
      </c>
      <c r="K58" s="329">
        <v>-38.5</v>
      </c>
      <c r="L58" s="330">
        <v>28900</v>
      </c>
      <c r="M58" s="331">
        <v>18.899999999999999</v>
      </c>
      <c r="N58" s="332">
        <v>-57.4</v>
      </c>
    </row>
    <row r="59" spans="1:14">
      <c r="A59" s="248"/>
      <c r="B59" s="244"/>
      <c r="C59" s="244"/>
      <c r="D59" s="244"/>
      <c r="E59" s="244"/>
      <c r="F59" s="244"/>
      <c r="G59" s="310" t="s">
        <v>524</v>
      </c>
      <c r="H59" s="311"/>
      <c r="I59" s="319">
        <v>1138591</v>
      </c>
      <c r="J59" s="320">
        <v>51242</v>
      </c>
      <c r="K59" s="321">
        <v>17.3</v>
      </c>
      <c r="L59" s="322">
        <v>56894</v>
      </c>
      <c r="M59" s="323">
        <v>6.8</v>
      </c>
      <c r="N59" s="324">
        <v>10.5</v>
      </c>
    </row>
    <row r="60" spans="1:14">
      <c r="A60" s="248"/>
      <c r="B60" s="244"/>
      <c r="C60" s="244"/>
      <c r="D60" s="244"/>
      <c r="E60" s="244"/>
      <c r="F60" s="244"/>
      <c r="G60" s="325"/>
      <c r="H60" s="326" t="s">
        <v>520</v>
      </c>
      <c r="I60" s="333">
        <v>688174</v>
      </c>
      <c r="J60" s="328">
        <v>30971</v>
      </c>
      <c r="K60" s="329">
        <v>19.3</v>
      </c>
      <c r="L60" s="330">
        <v>32548</v>
      </c>
      <c r="M60" s="331">
        <v>12.6</v>
      </c>
      <c r="N60" s="332">
        <v>6.7</v>
      </c>
    </row>
    <row r="61" spans="1:14">
      <c r="A61" s="248"/>
      <c r="B61" s="244"/>
      <c r="C61" s="244"/>
      <c r="D61" s="244"/>
      <c r="E61" s="244"/>
      <c r="F61" s="244"/>
      <c r="G61" s="310" t="s">
        <v>525</v>
      </c>
      <c r="H61" s="334"/>
      <c r="I61" s="335">
        <v>1554675</v>
      </c>
      <c r="J61" s="336">
        <v>68311</v>
      </c>
      <c r="K61" s="337">
        <v>-8.6</v>
      </c>
      <c r="L61" s="338">
        <v>50623</v>
      </c>
      <c r="M61" s="339">
        <v>0.4</v>
      </c>
      <c r="N61" s="324">
        <v>-9</v>
      </c>
    </row>
    <row r="62" spans="1:14">
      <c r="A62" s="248"/>
      <c r="B62" s="244"/>
      <c r="C62" s="244"/>
      <c r="D62" s="244"/>
      <c r="E62" s="244"/>
      <c r="F62" s="244"/>
      <c r="G62" s="325"/>
      <c r="H62" s="326" t="s">
        <v>520</v>
      </c>
      <c r="I62" s="327">
        <v>881939</v>
      </c>
      <c r="J62" s="328">
        <v>38781</v>
      </c>
      <c r="K62" s="329">
        <v>-10.4</v>
      </c>
      <c r="L62" s="330">
        <v>26382</v>
      </c>
      <c r="M62" s="331">
        <v>1.3</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election activeCell="L116" sqref="L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11.35</v>
      </c>
      <c r="G47" s="12">
        <v>15.72</v>
      </c>
      <c r="H47" s="12">
        <v>21.33</v>
      </c>
      <c r="I47" s="12">
        <v>22.96</v>
      </c>
      <c r="J47" s="13">
        <v>27.25</v>
      </c>
    </row>
    <row r="48" spans="2:10" ht="57.75" customHeight="1">
      <c r="B48" s="14"/>
      <c r="C48" s="1171" t="s">
        <v>4</v>
      </c>
      <c r="D48" s="1171"/>
      <c r="E48" s="1172"/>
      <c r="F48" s="15">
        <v>6.12</v>
      </c>
      <c r="G48" s="16">
        <v>7.22</v>
      </c>
      <c r="H48" s="16">
        <v>7.86</v>
      </c>
      <c r="I48" s="16">
        <v>7.9</v>
      </c>
      <c r="J48" s="17">
        <v>8.31</v>
      </c>
    </row>
    <row r="49" spans="2:10" ht="57.75" customHeight="1" thickBot="1">
      <c r="B49" s="18"/>
      <c r="C49" s="1173" t="s">
        <v>5</v>
      </c>
      <c r="D49" s="1173"/>
      <c r="E49" s="1174"/>
      <c r="F49" s="19">
        <v>0.26</v>
      </c>
      <c r="G49" s="20">
        <v>5.28</v>
      </c>
      <c r="H49" s="20">
        <v>6.41</v>
      </c>
      <c r="I49" s="20">
        <v>1.61</v>
      </c>
      <c r="J49" s="21">
        <v>4.99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2017-05-16T02:25:39Z</cp:lastPrinted>
  <dcterms:created xsi:type="dcterms:W3CDTF">2017-02-15T16:03:22Z</dcterms:created>
  <dcterms:modified xsi:type="dcterms:W3CDTF">2017-05-16T02:25:40Z</dcterms:modified>
  <cp:category/>
</cp:coreProperties>
</file>