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6.52.14\共有フォルダ\企業課\04下水道係\経営比較分析\経営比較分析（H29年度）\【経営比較分析表】\"/>
    </mc:Choice>
  </mc:AlternateContent>
  <workbookProtection workbookAlgorithmName="SHA-512" workbookHashValue="lyfgxNgVZt81btaLFm4EUXyR4eQ57VE/FKuc029tfT5c7lclsbINzY4LaUev1FWXd4xrfHawmfT5Iod1KHUJTQ==" workbookSaltValue="pI59o3m4DV4qEJ/PXe94Og=="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R6" i="5"/>
  <c r="Q6" i="5"/>
  <c r="W10" i="4" s="1"/>
  <c r="P6" i="5"/>
  <c r="O6" i="5"/>
  <c r="N6" i="5"/>
  <c r="M6" i="5"/>
  <c r="AD8" i="4" s="1"/>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BB10" i="4"/>
  <c r="AT10" i="4"/>
  <c r="AL10" i="4"/>
  <c r="AD10" i="4"/>
  <c r="P10" i="4"/>
  <c r="I10" i="4"/>
  <c r="B10" i="4"/>
  <c r="AT8" i="4"/>
  <c r="AL8" i="4"/>
  <c r="W8" i="4"/>
  <c r="P8" i="4"/>
  <c r="I8" i="4"/>
  <c r="B6" i="4"/>
  <c r="C10" i="5" l="1"/>
  <c r="D10" i="5"/>
  <c r="E10" i="5"/>
  <c r="B10" i="5"/>
</calcChain>
</file>

<file path=xl/sharedStrings.xml><?xml version="1.0" encoding="utf-8"?>
<sst xmlns="http://schemas.openxmlformats.org/spreadsheetml/2006/main" count="240" uniqueCount="127">
  <si>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</si>
  <si>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</si>
  <si>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</si>
  <si>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</si>
  <si>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</si>
  <si>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</si>
  <si>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</si>
  <si>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</si>
  <si>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</si>
  <si>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</si>
  <si>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</si>
  <si>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</si>
  <si>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</si>
  <si>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</si>
  <si>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</si>
  <si>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</si>
  <si>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</si>
  <si>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</si>
  <si>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</si>
  <si>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</si>
  <si>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</si>
  <si>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</si>
  <si>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</si>
  <si>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</si>
  <si>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</si>
  <si>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</si>
  <si>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</si>
  <si>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</si>
  <si>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</si>
  <si>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</si>
  <si>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</si>
  <si>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</si>
  <si>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</si>
  <si>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</si>
  <si>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</si>
  <si>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</si>
  <si>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</si>
  <si>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</si>
  <si>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</si>
  <si>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</si>
  <si>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</si>
  <si>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</si>
  <si>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</si>
  <si>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</si>
  <si>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</si>
  <si>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</si>
  <si>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</si>
  <si>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</si>
  <si>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</si>
  <si>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</si>
  <si>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</si>
  <si>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</si>
  <si>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</si>
  <si>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</si>
  <si>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</si>
  <si>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</si>
  <si>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</si>
  <si>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</si>
  <si>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</si>
  <si>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</si>
  <si>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</si>
  <si>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</si>
  <si>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</si>
  <si>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</si>
  <si>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</si>
  <si>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</si>
  <si>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</si>
  <si>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</si>
  <si>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</si>
  <si>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</si>
  <si>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</si>
  <si>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</si>
  <si>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</si>
  <si>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</si>
  <si>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</si>
  <si>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</si>
  <si>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</si>
  <si>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</si>
  <si>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</si>
  <si>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</si>
  <si>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</si>
  <si>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</si>
  <si>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</si>
  <si>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</si>
  <si>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</si>
  <si>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</si>
  <si>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</si>
  <si>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</si>
  <si>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</si>
  <si>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</si>
  <si>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</si>
  <si>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</si>
  <si>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</si>
  <si>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</si>
  <si>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</si>
  <si>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</si>
  <si>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</si>
  <si>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</si>
  <si>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</si>
  <si>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</si>
  <si>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</si>
  <si>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</si>
  <si>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</si>
  <si>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</si>
  <si>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</si>
  <si>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</si>
  <si>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</si>
  <si>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</si>
  <si>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</si>
  <si>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</si>
  <si>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</si>
  <si>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山形県　庄内町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</si>
  <si>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</si>
  <si>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</si>
  <si>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</si>
  <si>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</si>
  <si>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</si>
  <si>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</si>
  <si>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</si>
  <si>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</si>
  <si>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</si>
  <si>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</si>
  <si>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</si>
  <si>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</si>
  <si>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整備が開始された昭和61年から30年以上経過しているが、管渠については、小口径の塩ビ管を使用しているため、標準耐用年数（50年）を超えるものは無い。
　しかしながら、処理施設やマンホールポンプ等の機器及び計器類についてはすでに耐用年数を過ぎていることから、平成28年度より計画的な更新を行っている。</t>
    <phoneticPr fontId="4"/>
  </si>
  <si>
    <t>　維持管理費の抑制に努めているものの、人口減少・節水意識の向上により使用料の大幅な伸びが今後期待できないことから、一般会計からの繰入金に頼らざるを得ない状況にある。
　地方債については、全額一般会計からの繰入金により賄われているが、今後の地方債借入予定額を勘案しても、元利償還額は年々減少する見込みである。
　計画的な施設の更新・修繕等による費用の削減に加え、人口減少等に対応した効率的な施設利用の側面から、施設の統廃合による維持管理費の削減を検討し、健全化を図る。
　使用料の見直しについては、下水道使用料との画一的な見直しが求められることから、慎重な判断が必要となる。</t>
    <rPh sb="222" eb="224">
      <t>ケントウ</t>
    </rPh>
    <phoneticPr fontId="4"/>
  </si>
  <si>
    <t>　収益的収支比率については、総収益の減少及び地方債償還金の増加などが影響し、前年度を下回る結果となった。
　企業債残高対事業規模比率については、比率が0％となっているが、これは一般会計を財源としているためである。なお、企業債残高は年々減少している。
　経費回収率については、使用料収入が減少したものの、汚水処理費の抑制により、前年度を僅かに上回った。
　汚水処理原価については、年間有収水量が減少したものの、汚水処理費用の抑制効果により、前年度より低い数値となった。
　経費回収率及び汚水処理原価ともに平均より良い数値となっている。
　施設利用率については、5割程度の利用状況であり、今後も人口減少等による利用率の低下は避けられない状況にあることから、処理施設の統廃合等を視野に入れ検討する必要がある。
　水洗化率については、平均より高い数値にあり、僅かずつではあるが増加している。</t>
    <rPh sb="170" eb="172">
      <t>ウワマワ</t>
    </rPh>
    <rPh sb="189" eb="191">
      <t>ネンカン</t>
    </rPh>
    <rPh sb="191" eb="193">
      <t>ユウシュウ</t>
    </rPh>
    <rPh sb="193" eb="195">
      <t>スイリョウ</t>
    </rPh>
    <rPh sb="196" eb="198">
      <t>ゲンショウ</t>
    </rPh>
    <rPh sb="240" eb="241">
      <t>オヨ</t>
    </rPh>
    <rPh sb="292" eb="294">
      <t>コンゴ</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</si>
</sst>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D56-4A5E-B300-B3DA69CFEF3A}"/>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0.03</c:v>
                </c:pt>
                <c:pt idx="1">
                  <c:v>0.02</c:v>
                </c:pt>
                <c:pt idx="2">
                  <c:v>0.01</c:v>
                </c:pt>
                <c:pt idx="3">
                  <c:v>2.0499999999999998</c:v>
                </c:pt>
                <c:pt idx="4">
                  <c:v>0.01</c:v>
                </c:pt>
              </c:numCache>
            </c:numRef>
          </c:val>
          <c:smooth val="0"/>
          <c:extLst>
            <c:ext xmlns:c16="http://schemas.microsoft.com/office/drawing/2014/chart" uri="{C3380CC4-5D6E-409C-BE32-E72D297353CC}">
              <c16:uniqueId val="{00000001-FD56-4A5E-B300-B3DA69CFEF3A}"/>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53.11</c:v>
                </c:pt>
                <c:pt idx="1">
                  <c:v>53.42</c:v>
                </c:pt>
                <c:pt idx="2">
                  <c:v>50.26</c:v>
                </c:pt>
                <c:pt idx="3">
                  <c:v>47.85</c:v>
                </c:pt>
                <c:pt idx="4">
                  <c:v>49.04</c:v>
                </c:pt>
              </c:numCache>
            </c:numRef>
          </c:val>
          <c:extLst>
            <c:ext xmlns:c16="http://schemas.microsoft.com/office/drawing/2014/chart" uri="{C3380CC4-5D6E-409C-BE32-E72D297353CC}">
              <c16:uniqueId val="{00000000-A1FA-4E79-8E4A-3E4AFEF542C4}"/>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53.78</c:v>
                </c:pt>
                <c:pt idx="1">
                  <c:v>53.24</c:v>
                </c:pt>
                <c:pt idx="2">
                  <c:v>52.31</c:v>
                </c:pt>
                <c:pt idx="3">
                  <c:v>60.65</c:v>
                </c:pt>
                <c:pt idx="4">
                  <c:v>51.75</c:v>
                </c:pt>
              </c:numCache>
            </c:numRef>
          </c:val>
          <c:smooth val="0"/>
          <c:extLst>
            <c:ext xmlns:c16="http://schemas.microsoft.com/office/drawing/2014/chart" uri="{C3380CC4-5D6E-409C-BE32-E72D297353CC}">
              <c16:uniqueId val="{00000001-A1FA-4E79-8E4A-3E4AFEF542C4}"/>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94.77</c:v>
                </c:pt>
                <c:pt idx="1">
                  <c:v>95.11</c:v>
                </c:pt>
                <c:pt idx="2">
                  <c:v>95.45</c:v>
                </c:pt>
                <c:pt idx="3">
                  <c:v>95.79</c:v>
                </c:pt>
                <c:pt idx="4">
                  <c:v>96.19</c:v>
                </c:pt>
              </c:numCache>
            </c:numRef>
          </c:val>
          <c:extLst>
            <c:ext xmlns:c16="http://schemas.microsoft.com/office/drawing/2014/chart" uri="{C3380CC4-5D6E-409C-BE32-E72D297353CC}">
              <c16:uniqueId val="{00000000-3FC5-42CF-836C-5684F9911BF5}"/>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84.06</c:v>
                </c:pt>
                <c:pt idx="1">
                  <c:v>84.07</c:v>
                </c:pt>
                <c:pt idx="2">
                  <c:v>84.32</c:v>
                </c:pt>
                <c:pt idx="3">
                  <c:v>84.58</c:v>
                </c:pt>
                <c:pt idx="4">
                  <c:v>84.84</c:v>
                </c:pt>
              </c:numCache>
            </c:numRef>
          </c:val>
          <c:smooth val="0"/>
          <c:extLst>
            <c:ext xmlns:c16="http://schemas.microsoft.com/office/drawing/2014/chart" uri="{C3380CC4-5D6E-409C-BE32-E72D297353CC}">
              <c16:uniqueId val="{00000001-3FC5-42CF-836C-5684F9911BF5}"/>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91.61</c:v>
                </c:pt>
                <c:pt idx="1">
                  <c:v>93.61</c:v>
                </c:pt>
                <c:pt idx="2">
                  <c:v>92.6</c:v>
                </c:pt>
                <c:pt idx="3">
                  <c:v>92.55</c:v>
                </c:pt>
                <c:pt idx="4">
                  <c:v>91.43</c:v>
                </c:pt>
              </c:numCache>
            </c:numRef>
          </c:val>
          <c:extLst>
            <c:ext xmlns:c16="http://schemas.microsoft.com/office/drawing/2014/chart" uri="{C3380CC4-5D6E-409C-BE32-E72D297353CC}">
              <c16:uniqueId val="{00000000-FC56-44C9-997D-DFC1D4BD53B4}"/>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C56-44C9-997D-DFC1D4BD53B4}"/>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2EA-41C1-BB97-071D38638243}"/>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2EA-41C1-BB97-071D38638243}"/>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60F-4337-86C2-AF1436472DA3}"/>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60F-4337-86C2-AF1436472DA3}"/>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50C-498E-BF7B-DD19E876EADE}"/>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50C-498E-BF7B-DD19E876EADE}"/>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0CC-4F7C-8C75-7FF69B68B459}"/>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0CC-4F7C-8C75-7FF69B68B459}"/>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formatCode="#,##0.00;&quot;△&quot;#,##0.00;&quot;-&quot;">
                  <c:v>63.75</c:v>
                </c:pt>
                <c:pt idx="1">
                  <c:v>0</c:v>
                </c:pt>
                <c:pt idx="2">
                  <c:v>0</c:v>
                </c:pt>
                <c:pt idx="3">
                  <c:v>0</c:v>
                </c:pt>
                <c:pt idx="4">
                  <c:v>0</c:v>
                </c:pt>
              </c:numCache>
            </c:numRef>
          </c:val>
          <c:extLst>
            <c:ext xmlns:c16="http://schemas.microsoft.com/office/drawing/2014/chart" uri="{C3380CC4-5D6E-409C-BE32-E72D297353CC}">
              <c16:uniqueId val="{00000000-F0B1-4CD8-9214-B19692112522}"/>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1126.77</c:v>
                </c:pt>
                <c:pt idx="1">
                  <c:v>1044.8</c:v>
                </c:pt>
                <c:pt idx="2">
                  <c:v>1081.8</c:v>
                </c:pt>
                <c:pt idx="3">
                  <c:v>974.93</c:v>
                </c:pt>
                <c:pt idx="4">
                  <c:v>855.8</c:v>
                </c:pt>
              </c:numCache>
            </c:numRef>
          </c:val>
          <c:smooth val="0"/>
          <c:extLst>
            <c:ext xmlns:c16="http://schemas.microsoft.com/office/drawing/2014/chart" uri="{C3380CC4-5D6E-409C-BE32-E72D297353CC}">
              <c16:uniqueId val="{00000001-F0B1-4CD8-9214-B19692112522}"/>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83.8</c:v>
                </c:pt>
                <c:pt idx="1">
                  <c:v>85.75</c:v>
                </c:pt>
                <c:pt idx="2">
                  <c:v>87.78</c:v>
                </c:pt>
                <c:pt idx="3">
                  <c:v>87.61</c:v>
                </c:pt>
                <c:pt idx="4">
                  <c:v>87.8</c:v>
                </c:pt>
              </c:numCache>
            </c:numRef>
          </c:val>
          <c:extLst>
            <c:ext xmlns:c16="http://schemas.microsoft.com/office/drawing/2014/chart" uri="{C3380CC4-5D6E-409C-BE32-E72D297353CC}">
              <c16:uniqueId val="{00000000-8920-4E81-93DB-DC085D770F99}"/>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50.9</c:v>
                </c:pt>
                <c:pt idx="1">
                  <c:v>50.82</c:v>
                </c:pt>
                <c:pt idx="2">
                  <c:v>52.19</c:v>
                </c:pt>
                <c:pt idx="3">
                  <c:v>55.32</c:v>
                </c:pt>
                <c:pt idx="4">
                  <c:v>59.8</c:v>
                </c:pt>
              </c:numCache>
            </c:numRef>
          </c:val>
          <c:smooth val="0"/>
          <c:extLst>
            <c:ext xmlns:c16="http://schemas.microsoft.com/office/drawing/2014/chart" uri="{C3380CC4-5D6E-409C-BE32-E72D297353CC}">
              <c16:uniqueId val="{00000001-8920-4E81-93DB-DC085D770F99}"/>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183.67</c:v>
                </c:pt>
                <c:pt idx="1">
                  <c:v>184.35</c:v>
                </c:pt>
                <c:pt idx="2">
                  <c:v>181.04</c:v>
                </c:pt>
                <c:pt idx="3">
                  <c:v>180.68</c:v>
                </c:pt>
                <c:pt idx="4">
                  <c:v>179.51</c:v>
                </c:pt>
              </c:numCache>
            </c:numRef>
          </c:val>
          <c:extLst>
            <c:ext xmlns:c16="http://schemas.microsoft.com/office/drawing/2014/chart" uri="{C3380CC4-5D6E-409C-BE32-E72D297353CC}">
              <c16:uniqueId val="{00000000-623B-44E9-BF3E-575C64047D1A}"/>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293.27</c:v>
                </c:pt>
                <c:pt idx="1">
                  <c:v>300.52</c:v>
                </c:pt>
                <c:pt idx="2">
                  <c:v>296.14</c:v>
                </c:pt>
                <c:pt idx="3">
                  <c:v>283.17</c:v>
                </c:pt>
                <c:pt idx="4">
                  <c:v>263.76</c:v>
                </c:pt>
              </c:numCache>
            </c:numRef>
          </c:val>
          <c:smooth val="0"/>
          <c:extLst>
            <c:ext xmlns:c16="http://schemas.microsoft.com/office/drawing/2014/chart" uri="{C3380CC4-5D6E-409C-BE32-E72D297353CC}">
              <c16:uniqueId val="{00000001-623B-44E9-BF3E-575C64047D1A}"/>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【814.89】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【85.49】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【255.52】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G64" zoomScaleNormal="10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山形県　庄内町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2" t="s">
        <v>1</v>
      </c>
      <c r="C7" s="62"/>
      <c r="D7" s="62"/>
      <c r="E7" s="62"/>
      <c r="F7" s="62"/>
      <c r="G7" s="62"/>
      <c r="H7" s="62"/>
      <c r="I7" s="62" t="s">
        <v>2</v>
      </c>
      <c r="J7" s="62"/>
      <c r="K7" s="62"/>
      <c r="L7" s="62"/>
      <c r="M7" s="62"/>
      <c r="N7" s="62"/>
      <c r="O7" s="62"/>
      <c r="P7" s="62" t="s">
        <v>3</v>
      </c>
      <c r="Q7" s="62"/>
      <c r="R7" s="62"/>
      <c r="S7" s="62"/>
      <c r="T7" s="62"/>
      <c r="U7" s="62"/>
      <c r="V7" s="62"/>
      <c r="W7" s="62" t="s">
        <v>4</v>
      </c>
      <c r="X7" s="62"/>
      <c r="Y7" s="62"/>
      <c r="Z7" s="62"/>
      <c r="AA7" s="62"/>
      <c r="AB7" s="62"/>
      <c r="AC7" s="62"/>
      <c r="AD7" s="62" t="s">
        <v>5</v>
      </c>
      <c r="AE7" s="62"/>
      <c r="AF7" s="62"/>
      <c r="AG7" s="62"/>
      <c r="AH7" s="62"/>
      <c r="AI7" s="62"/>
      <c r="AJ7" s="62"/>
      <c r="AK7" s="3"/>
      <c r="AL7" s="62" t="s">
        <v>6</v>
      </c>
      <c r="AM7" s="62"/>
      <c r="AN7" s="62"/>
      <c r="AO7" s="62"/>
      <c r="AP7" s="62"/>
      <c r="AQ7" s="62"/>
      <c r="AR7" s="62"/>
      <c r="AS7" s="62"/>
      <c r="AT7" s="62" t="s">
        <v>7</v>
      </c>
      <c r="AU7" s="62"/>
      <c r="AV7" s="62"/>
      <c r="AW7" s="62"/>
      <c r="AX7" s="62"/>
      <c r="AY7" s="62"/>
      <c r="AZ7" s="62"/>
      <c r="BA7" s="62"/>
      <c r="BB7" s="62" t="s">
        <v>8</v>
      </c>
      <c r="BC7" s="62"/>
      <c r="BD7" s="62"/>
      <c r="BE7" s="62"/>
      <c r="BF7" s="62"/>
      <c r="BG7" s="62"/>
      <c r="BH7" s="62"/>
      <c r="BI7" s="62"/>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農業集落排水</v>
      </c>
      <c r="Q8" s="71"/>
      <c r="R8" s="71"/>
      <c r="S8" s="71"/>
      <c r="T8" s="71"/>
      <c r="U8" s="71"/>
      <c r="V8" s="71"/>
      <c r="W8" s="71" t="str">
        <f>データ!L6</f>
        <v>F2</v>
      </c>
      <c r="X8" s="71"/>
      <c r="Y8" s="71"/>
      <c r="Z8" s="71"/>
      <c r="AA8" s="71"/>
      <c r="AB8" s="71"/>
      <c r="AC8" s="71"/>
      <c r="AD8" s="72" t="str">
        <f>データ!$M$6</f>
        <v>非設置</v>
      </c>
      <c r="AE8" s="72"/>
      <c r="AF8" s="72"/>
      <c r="AG8" s="72"/>
      <c r="AH8" s="72"/>
      <c r="AI8" s="72"/>
      <c r="AJ8" s="72"/>
      <c r="AK8" s="3"/>
      <c r="AL8" s="66">
        <f>データ!S6</f>
        <v>21692</v>
      </c>
      <c r="AM8" s="66"/>
      <c r="AN8" s="66"/>
      <c r="AO8" s="66"/>
      <c r="AP8" s="66"/>
      <c r="AQ8" s="66"/>
      <c r="AR8" s="66"/>
      <c r="AS8" s="66"/>
      <c r="AT8" s="65">
        <f>データ!T6</f>
        <v>249.17</v>
      </c>
      <c r="AU8" s="65"/>
      <c r="AV8" s="65"/>
      <c r="AW8" s="65"/>
      <c r="AX8" s="65"/>
      <c r="AY8" s="65"/>
      <c r="AZ8" s="65"/>
      <c r="BA8" s="65"/>
      <c r="BB8" s="65">
        <f>データ!U6</f>
        <v>87.06</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62" t="s">
        <v>12</v>
      </c>
      <c r="C9" s="62"/>
      <c r="D9" s="62"/>
      <c r="E9" s="62"/>
      <c r="F9" s="62"/>
      <c r="G9" s="62"/>
      <c r="H9" s="62"/>
      <c r="I9" s="62" t="s">
        <v>13</v>
      </c>
      <c r="J9" s="62"/>
      <c r="K9" s="62"/>
      <c r="L9" s="62"/>
      <c r="M9" s="62"/>
      <c r="N9" s="62"/>
      <c r="O9" s="62"/>
      <c r="P9" s="62" t="s">
        <v>14</v>
      </c>
      <c r="Q9" s="62"/>
      <c r="R9" s="62"/>
      <c r="S9" s="62"/>
      <c r="T9" s="62"/>
      <c r="U9" s="62"/>
      <c r="V9" s="62"/>
      <c r="W9" s="62" t="s">
        <v>15</v>
      </c>
      <c r="X9" s="62"/>
      <c r="Y9" s="62"/>
      <c r="Z9" s="62"/>
      <c r="AA9" s="62"/>
      <c r="AB9" s="62"/>
      <c r="AC9" s="62"/>
      <c r="AD9" s="62" t="s">
        <v>16</v>
      </c>
      <c r="AE9" s="62"/>
      <c r="AF9" s="62"/>
      <c r="AG9" s="62"/>
      <c r="AH9" s="62"/>
      <c r="AI9" s="62"/>
      <c r="AJ9" s="62"/>
      <c r="AK9" s="3"/>
      <c r="AL9" s="62" t="s">
        <v>17</v>
      </c>
      <c r="AM9" s="62"/>
      <c r="AN9" s="62"/>
      <c r="AO9" s="62"/>
      <c r="AP9" s="62"/>
      <c r="AQ9" s="62"/>
      <c r="AR9" s="62"/>
      <c r="AS9" s="62"/>
      <c r="AT9" s="62" t="s">
        <v>18</v>
      </c>
      <c r="AU9" s="62"/>
      <c r="AV9" s="62"/>
      <c r="AW9" s="62"/>
      <c r="AX9" s="62"/>
      <c r="AY9" s="62"/>
      <c r="AZ9" s="62"/>
      <c r="BA9" s="62"/>
      <c r="BB9" s="62" t="s">
        <v>19</v>
      </c>
      <c r="BC9" s="62"/>
      <c r="BD9" s="62"/>
      <c r="BE9" s="62"/>
      <c r="BF9" s="62"/>
      <c r="BG9" s="62"/>
      <c r="BH9" s="62"/>
      <c r="BI9" s="62"/>
      <c r="BJ9" s="3"/>
      <c r="BK9" s="3"/>
      <c r="BL9" s="63" t="s">
        <v>20</v>
      </c>
      <c r="BM9" s="64"/>
      <c r="BN9" s="10" t="s">
        <v>21</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20.23</v>
      </c>
      <c r="Q10" s="65"/>
      <c r="R10" s="65"/>
      <c r="S10" s="65"/>
      <c r="T10" s="65"/>
      <c r="U10" s="65"/>
      <c r="V10" s="65"/>
      <c r="W10" s="65">
        <f>データ!Q6</f>
        <v>94.6</v>
      </c>
      <c r="X10" s="65"/>
      <c r="Y10" s="65"/>
      <c r="Z10" s="65"/>
      <c r="AA10" s="65"/>
      <c r="AB10" s="65"/>
      <c r="AC10" s="65"/>
      <c r="AD10" s="66">
        <f>データ!R6</f>
        <v>3088</v>
      </c>
      <c r="AE10" s="66"/>
      <c r="AF10" s="66"/>
      <c r="AG10" s="66"/>
      <c r="AH10" s="66"/>
      <c r="AI10" s="66"/>
      <c r="AJ10" s="66"/>
      <c r="AK10" s="2"/>
      <c r="AL10" s="66">
        <f>データ!V6</f>
        <v>4361</v>
      </c>
      <c r="AM10" s="66"/>
      <c r="AN10" s="66"/>
      <c r="AO10" s="66"/>
      <c r="AP10" s="66"/>
      <c r="AQ10" s="66"/>
      <c r="AR10" s="66"/>
      <c r="AS10" s="66"/>
      <c r="AT10" s="65">
        <f>データ!W6</f>
        <v>2.79</v>
      </c>
      <c r="AU10" s="65"/>
      <c r="AV10" s="65"/>
      <c r="AW10" s="65"/>
      <c r="AX10" s="65"/>
      <c r="AY10" s="65"/>
      <c r="AZ10" s="65"/>
      <c r="BA10" s="65"/>
      <c r="BB10" s="65">
        <f>データ!X6</f>
        <v>1563.08</v>
      </c>
      <c r="BC10" s="65"/>
      <c r="BD10" s="65"/>
      <c r="BE10" s="65"/>
      <c r="BF10" s="65"/>
      <c r="BG10" s="65"/>
      <c r="BH10" s="65"/>
      <c r="BI10" s="65"/>
      <c r="BJ10" s="2"/>
      <c r="BK10" s="2"/>
      <c r="BL10" s="67" t="s">
        <v>22</v>
      </c>
      <c r="BM10" s="6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1" t="s">
        <v>26</v>
      </c>
      <c r="BM14" s="42"/>
      <c r="BN14" s="42"/>
      <c r="BO14" s="42"/>
      <c r="BP14" s="42"/>
      <c r="BQ14" s="42"/>
      <c r="BR14" s="42"/>
      <c r="BS14" s="42"/>
      <c r="BT14" s="42"/>
      <c r="BU14" s="42"/>
      <c r="BV14" s="42"/>
      <c r="BW14" s="42"/>
      <c r="BX14" s="42"/>
      <c r="BY14" s="42"/>
      <c r="BZ14" s="43"/>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126</v>
      </c>
      <c r="BM16" s="48"/>
      <c r="BN16" s="48"/>
      <c r="BO16" s="48"/>
      <c r="BP16" s="48"/>
      <c r="BQ16" s="48"/>
      <c r="BR16" s="48"/>
      <c r="BS16" s="48"/>
      <c r="BT16" s="48"/>
      <c r="BU16" s="48"/>
      <c r="BV16" s="48"/>
      <c r="BW16" s="48"/>
      <c r="BX16" s="48"/>
      <c r="BY16" s="48"/>
      <c r="BZ16" s="4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x14ac:dyDescent="0.15">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x14ac:dyDescent="0.15">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124</v>
      </c>
      <c r="BM47" s="48"/>
      <c r="BN47" s="48"/>
      <c r="BO47" s="48"/>
      <c r="BP47" s="48"/>
      <c r="BQ47" s="48"/>
      <c r="BR47" s="48"/>
      <c r="BS47" s="48"/>
      <c r="BT47" s="48"/>
      <c r="BU47" s="48"/>
      <c r="BV47" s="48"/>
      <c r="BW47" s="48"/>
      <c r="BX47" s="48"/>
      <c r="BY47" s="48"/>
      <c r="BZ47" s="4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x14ac:dyDescent="0.15">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x14ac:dyDescent="0.15">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x14ac:dyDescent="0.15">
      <c r="A60" s="2"/>
      <c r="B60" s="54" t="s">
        <v>36</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125</v>
      </c>
      <c r="BM66" s="48"/>
      <c r="BN66" s="48"/>
      <c r="BO66" s="48"/>
      <c r="BP66" s="48"/>
      <c r="BQ66" s="48"/>
      <c r="BR66" s="48"/>
      <c r="BS66" s="48"/>
      <c r="BT66" s="48"/>
      <c r="BU66" s="48"/>
      <c r="BV66" s="48"/>
      <c r="BW66" s="48"/>
      <c r="BX66" s="48"/>
      <c r="BY66" s="48"/>
      <c r="BZ66" s="4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15">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15">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56</v>
      </c>
      <c r="H86" s="25" t="str">
        <f>データ!BP6</f>
        <v>【814.89】</v>
      </c>
      <c r="I86" s="25" t="str">
        <f>データ!CA6</f>
        <v>【60.64】</v>
      </c>
      <c r="J86" s="25" t="str">
        <f>データ!CL6</f>
        <v>【255.52】</v>
      </c>
      <c r="K86" s="25" t="str">
        <f>データ!CW6</f>
        <v>【52.49】</v>
      </c>
      <c r="L86" s="25" t="str">
        <f>データ!DH6</f>
        <v>【85.49】</v>
      </c>
      <c r="M86" s="25" t="s">
        <v>56</v>
      </c>
      <c r="N86" s="25" t="s">
        <v>57</v>
      </c>
      <c r="O86" s="25" t="str">
        <f>データ!EO6</f>
        <v>【0.11】</v>
      </c>
    </row>
  </sheetData>
  <sheetProtection algorithmName="SHA-512" hashValue="tJblq2i6cHaBP9VTmygmXDkPs0LIGZURT8d999mrUC2B4AmwxT6sSk27d/+Qpxeime5Nne2CVSWdMUUiSdhKNQ==" saltValue="mJ/n6xxLnY6A1dEfeV8LbA=="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58</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59</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60</v>
      </c>
      <c r="B3" s="28" t="s">
        <v>61</v>
      </c>
      <c r="C3" s="28" t="s">
        <v>62</v>
      </c>
      <c r="D3" s="28" t="s">
        <v>63</v>
      </c>
      <c r="E3" s="28" t="s">
        <v>64</v>
      </c>
      <c r="F3" s="28" t="s">
        <v>65</v>
      </c>
      <c r="G3" s="28" t="s">
        <v>66</v>
      </c>
      <c r="H3" s="76" t="s">
        <v>67</v>
      </c>
      <c r="I3" s="77"/>
      <c r="J3" s="77"/>
      <c r="K3" s="77"/>
      <c r="L3" s="77"/>
      <c r="M3" s="77"/>
      <c r="N3" s="77"/>
      <c r="O3" s="77"/>
      <c r="P3" s="77"/>
      <c r="Q3" s="77"/>
      <c r="R3" s="77"/>
      <c r="S3" s="77"/>
      <c r="T3" s="77"/>
      <c r="U3" s="77"/>
      <c r="V3" s="77"/>
      <c r="W3" s="77"/>
      <c r="X3" s="78"/>
      <c r="Y3" s="82" t="s">
        <v>68</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69</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70</v>
      </c>
      <c r="B4" s="29"/>
      <c r="C4" s="29"/>
      <c r="D4" s="29"/>
      <c r="E4" s="29"/>
      <c r="F4" s="29"/>
      <c r="G4" s="29"/>
      <c r="H4" s="79"/>
      <c r="I4" s="80"/>
      <c r="J4" s="80"/>
      <c r="K4" s="80"/>
      <c r="L4" s="80"/>
      <c r="M4" s="80"/>
      <c r="N4" s="80"/>
      <c r="O4" s="80"/>
      <c r="P4" s="80"/>
      <c r="Q4" s="80"/>
      <c r="R4" s="80"/>
      <c r="S4" s="80"/>
      <c r="T4" s="80"/>
      <c r="U4" s="80"/>
      <c r="V4" s="80"/>
      <c r="W4" s="80"/>
      <c r="X4" s="81"/>
      <c r="Y4" s="75" t="s">
        <v>71</v>
      </c>
      <c r="Z4" s="75"/>
      <c r="AA4" s="75"/>
      <c r="AB4" s="75"/>
      <c r="AC4" s="75"/>
      <c r="AD4" s="75"/>
      <c r="AE4" s="75"/>
      <c r="AF4" s="75"/>
      <c r="AG4" s="75"/>
      <c r="AH4" s="75"/>
      <c r="AI4" s="75"/>
      <c r="AJ4" s="75" t="s">
        <v>72</v>
      </c>
      <c r="AK4" s="75"/>
      <c r="AL4" s="75"/>
      <c r="AM4" s="75"/>
      <c r="AN4" s="75"/>
      <c r="AO4" s="75"/>
      <c r="AP4" s="75"/>
      <c r="AQ4" s="75"/>
      <c r="AR4" s="75"/>
      <c r="AS4" s="75"/>
      <c r="AT4" s="75"/>
      <c r="AU4" s="75" t="s">
        <v>73</v>
      </c>
      <c r="AV4" s="75"/>
      <c r="AW4" s="75"/>
      <c r="AX4" s="75"/>
      <c r="AY4" s="75"/>
      <c r="AZ4" s="75"/>
      <c r="BA4" s="75"/>
      <c r="BB4" s="75"/>
      <c r="BC4" s="75"/>
      <c r="BD4" s="75"/>
      <c r="BE4" s="75"/>
      <c r="BF4" s="75" t="s">
        <v>74</v>
      </c>
      <c r="BG4" s="75"/>
      <c r="BH4" s="75"/>
      <c r="BI4" s="75"/>
      <c r="BJ4" s="75"/>
      <c r="BK4" s="75"/>
      <c r="BL4" s="75"/>
      <c r="BM4" s="75"/>
      <c r="BN4" s="75"/>
      <c r="BO4" s="75"/>
      <c r="BP4" s="75"/>
      <c r="BQ4" s="75" t="s">
        <v>75</v>
      </c>
      <c r="BR4" s="75"/>
      <c r="BS4" s="75"/>
      <c r="BT4" s="75"/>
      <c r="BU4" s="75"/>
      <c r="BV4" s="75"/>
      <c r="BW4" s="75"/>
      <c r="BX4" s="75"/>
      <c r="BY4" s="75"/>
      <c r="BZ4" s="75"/>
      <c r="CA4" s="75"/>
      <c r="CB4" s="75" t="s">
        <v>76</v>
      </c>
      <c r="CC4" s="75"/>
      <c r="CD4" s="75"/>
      <c r="CE4" s="75"/>
      <c r="CF4" s="75"/>
      <c r="CG4" s="75"/>
      <c r="CH4" s="75"/>
      <c r="CI4" s="75"/>
      <c r="CJ4" s="75"/>
      <c r="CK4" s="75"/>
      <c r="CL4" s="75"/>
      <c r="CM4" s="75" t="s">
        <v>77</v>
      </c>
      <c r="CN4" s="75"/>
      <c r="CO4" s="75"/>
      <c r="CP4" s="75"/>
      <c r="CQ4" s="75"/>
      <c r="CR4" s="75"/>
      <c r="CS4" s="75"/>
      <c r="CT4" s="75"/>
      <c r="CU4" s="75"/>
      <c r="CV4" s="75"/>
      <c r="CW4" s="75"/>
      <c r="CX4" s="75" t="s">
        <v>78</v>
      </c>
      <c r="CY4" s="75"/>
      <c r="CZ4" s="75"/>
      <c r="DA4" s="75"/>
      <c r="DB4" s="75"/>
      <c r="DC4" s="75"/>
      <c r="DD4" s="75"/>
      <c r="DE4" s="75"/>
      <c r="DF4" s="75"/>
      <c r="DG4" s="75"/>
      <c r="DH4" s="75"/>
      <c r="DI4" s="75" t="s">
        <v>79</v>
      </c>
      <c r="DJ4" s="75"/>
      <c r="DK4" s="75"/>
      <c r="DL4" s="75"/>
      <c r="DM4" s="75"/>
      <c r="DN4" s="75"/>
      <c r="DO4" s="75"/>
      <c r="DP4" s="75"/>
      <c r="DQ4" s="75"/>
      <c r="DR4" s="75"/>
      <c r="DS4" s="75"/>
      <c r="DT4" s="75" t="s">
        <v>80</v>
      </c>
      <c r="DU4" s="75"/>
      <c r="DV4" s="75"/>
      <c r="DW4" s="75"/>
      <c r="DX4" s="75"/>
      <c r="DY4" s="75"/>
      <c r="DZ4" s="75"/>
      <c r="EA4" s="75"/>
      <c r="EB4" s="75"/>
      <c r="EC4" s="75"/>
      <c r="ED4" s="75"/>
      <c r="EE4" s="75" t="s">
        <v>81</v>
      </c>
      <c r="EF4" s="75"/>
      <c r="EG4" s="75"/>
      <c r="EH4" s="75"/>
      <c r="EI4" s="75"/>
      <c r="EJ4" s="75"/>
      <c r="EK4" s="75"/>
      <c r="EL4" s="75"/>
      <c r="EM4" s="75"/>
      <c r="EN4" s="75"/>
      <c r="EO4" s="75"/>
    </row>
    <row r="5" spans="1:145" x14ac:dyDescent="0.15">
      <c r="A5" s="27" t="s">
        <v>82</v>
      </c>
      <c r="B5" s="30"/>
      <c r="C5" s="30"/>
      <c r="D5" s="30"/>
      <c r="E5" s="30"/>
      <c r="F5" s="30"/>
      <c r="G5" s="30"/>
      <c r="H5" s="31" t="s">
        <v>83</v>
      </c>
      <c r="I5" s="31" t="s">
        <v>84</v>
      </c>
      <c r="J5" s="31" t="s">
        <v>85</v>
      </c>
      <c r="K5" s="31" t="s">
        <v>86</v>
      </c>
      <c r="L5" s="31" t="s">
        <v>87</v>
      </c>
      <c r="M5" s="31" t="s">
        <v>5</v>
      </c>
      <c r="N5" s="31" t="s">
        <v>88</v>
      </c>
      <c r="O5" s="31" t="s">
        <v>89</v>
      </c>
      <c r="P5" s="31" t="s">
        <v>90</v>
      </c>
      <c r="Q5" s="31" t="s">
        <v>91</v>
      </c>
      <c r="R5" s="31" t="s">
        <v>92</v>
      </c>
      <c r="S5" s="31" t="s">
        <v>93</v>
      </c>
      <c r="T5" s="31" t="s">
        <v>94</v>
      </c>
      <c r="U5" s="31" t="s">
        <v>95</v>
      </c>
      <c r="V5" s="31" t="s">
        <v>96</v>
      </c>
      <c r="W5" s="31" t="s">
        <v>97</v>
      </c>
      <c r="X5" s="31" t="s">
        <v>98</v>
      </c>
      <c r="Y5" s="31" t="s">
        <v>99</v>
      </c>
      <c r="Z5" s="31" t="s">
        <v>100</v>
      </c>
      <c r="AA5" s="31" t="s">
        <v>101</v>
      </c>
      <c r="AB5" s="31" t="s">
        <v>102</v>
      </c>
      <c r="AC5" s="31" t="s">
        <v>103</v>
      </c>
      <c r="AD5" s="31" t="s">
        <v>104</v>
      </c>
      <c r="AE5" s="31" t="s">
        <v>105</v>
      </c>
      <c r="AF5" s="31" t="s">
        <v>106</v>
      </c>
      <c r="AG5" s="31" t="s">
        <v>107</v>
      </c>
      <c r="AH5" s="31" t="s">
        <v>108</v>
      </c>
      <c r="AI5" s="31" t="s">
        <v>43</v>
      </c>
      <c r="AJ5" s="31" t="s">
        <v>99</v>
      </c>
      <c r="AK5" s="31" t="s">
        <v>100</v>
      </c>
      <c r="AL5" s="31" t="s">
        <v>101</v>
      </c>
      <c r="AM5" s="31" t="s">
        <v>102</v>
      </c>
      <c r="AN5" s="31" t="s">
        <v>103</v>
      </c>
      <c r="AO5" s="31" t="s">
        <v>104</v>
      </c>
      <c r="AP5" s="31" t="s">
        <v>105</v>
      </c>
      <c r="AQ5" s="31" t="s">
        <v>106</v>
      </c>
      <c r="AR5" s="31" t="s">
        <v>107</v>
      </c>
      <c r="AS5" s="31" t="s">
        <v>108</v>
      </c>
      <c r="AT5" s="31" t="s">
        <v>109</v>
      </c>
      <c r="AU5" s="31" t="s">
        <v>99</v>
      </c>
      <c r="AV5" s="31" t="s">
        <v>100</v>
      </c>
      <c r="AW5" s="31" t="s">
        <v>101</v>
      </c>
      <c r="AX5" s="31" t="s">
        <v>102</v>
      </c>
      <c r="AY5" s="31" t="s">
        <v>103</v>
      </c>
      <c r="AZ5" s="31" t="s">
        <v>104</v>
      </c>
      <c r="BA5" s="31" t="s">
        <v>105</v>
      </c>
      <c r="BB5" s="31" t="s">
        <v>106</v>
      </c>
      <c r="BC5" s="31" t="s">
        <v>107</v>
      </c>
      <c r="BD5" s="31" t="s">
        <v>108</v>
      </c>
      <c r="BE5" s="31" t="s">
        <v>109</v>
      </c>
      <c r="BF5" s="31" t="s">
        <v>99</v>
      </c>
      <c r="BG5" s="31" t="s">
        <v>100</v>
      </c>
      <c r="BH5" s="31" t="s">
        <v>101</v>
      </c>
      <c r="BI5" s="31" t="s">
        <v>102</v>
      </c>
      <c r="BJ5" s="31" t="s">
        <v>103</v>
      </c>
      <c r="BK5" s="31" t="s">
        <v>104</v>
      </c>
      <c r="BL5" s="31" t="s">
        <v>105</v>
      </c>
      <c r="BM5" s="31" t="s">
        <v>106</v>
      </c>
      <c r="BN5" s="31" t="s">
        <v>107</v>
      </c>
      <c r="BO5" s="31" t="s">
        <v>108</v>
      </c>
      <c r="BP5" s="31" t="s">
        <v>109</v>
      </c>
      <c r="BQ5" s="31" t="s">
        <v>99</v>
      </c>
      <c r="BR5" s="31" t="s">
        <v>100</v>
      </c>
      <c r="BS5" s="31" t="s">
        <v>101</v>
      </c>
      <c r="BT5" s="31" t="s">
        <v>102</v>
      </c>
      <c r="BU5" s="31" t="s">
        <v>103</v>
      </c>
      <c r="BV5" s="31" t="s">
        <v>104</v>
      </c>
      <c r="BW5" s="31" t="s">
        <v>105</v>
      </c>
      <c r="BX5" s="31" t="s">
        <v>106</v>
      </c>
      <c r="BY5" s="31" t="s">
        <v>107</v>
      </c>
      <c r="BZ5" s="31" t="s">
        <v>108</v>
      </c>
      <c r="CA5" s="31" t="s">
        <v>109</v>
      </c>
      <c r="CB5" s="31" t="s">
        <v>99</v>
      </c>
      <c r="CC5" s="31" t="s">
        <v>100</v>
      </c>
      <c r="CD5" s="31" t="s">
        <v>101</v>
      </c>
      <c r="CE5" s="31" t="s">
        <v>102</v>
      </c>
      <c r="CF5" s="31" t="s">
        <v>103</v>
      </c>
      <c r="CG5" s="31" t="s">
        <v>104</v>
      </c>
      <c r="CH5" s="31" t="s">
        <v>105</v>
      </c>
      <c r="CI5" s="31" t="s">
        <v>106</v>
      </c>
      <c r="CJ5" s="31" t="s">
        <v>107</v>
      </c>
      <c r="CK5" s="31" t="s">
        <v>108</v>
      </c>
      <c r="CL5" s="31" t="s">
        <v>109</v>
      </c>
      <c r="CM5" s="31" t="s">
        <v>99</v>
      </c>
      <c r="CN5" s="31" t="s">
        <v>100</v>
      </c>
      <c r="CO5" s="31" t="s">
        <v>101</v>
      </c>
      <c r="CP5" s="31" t="s">
        <v>102</v>
      </c>
      <c r="CQ5" s="31" t="s">
        <v>103</v>
      </c>
      <c r="CR5" s="31" t="s">
        <v>104</v>
      </c>
      <c r="CS5" s="31" t="s">
        <v>105</v>
      </c>
      <c r="CT5" s="31" t="s">
        <v>106</v>
      </c>
      <c r="CU5" s="31" t="s">
        <v>107</v>
      </c>
      <c r="CV5" s="31" t="s">
        <v>108</v>
      </c>
      <c r="CW5" s="31" t="s">
        <v>109</v>
      </c>
      <c r="CX5" s="31" t="s">
        <v>99</v>
      </c>
      <c r="CY5" s="31" t="s">
        <v>100</v>
      </c>
      <c r="CZ5" s="31" t="s">
        <v>101</v>
      </c>
      <c r="DA5" s="31" t="s">
        <v>102</v>
      </c>
      <c r="DB5" s="31" t="s">
        <v>103</v>
      </c>
      <c r="DC5" s="31" t="s">
        <v>104</v>
      </c>
      <c r="DD5" s="31" t="s">
        <v>105</v>
      </c>
      <c r="DE5" s="31" t="s">
        <v>106</v>
      </c>
      <c r="DF5" s="31" t="s">
        <v>107</v>
      </c>
      <c r="DG5" s="31" t="s">
        <v>108</v>
      </c>
      <c r="DH5" s="31" t="s">
        <v>109</v>
      </c>
      <c r="DI5" s="31" t="s">
        <v>99</v>
      </c>
      <c r="DJ5" s="31" t="s">
        <v>100</v>
      </c>
      <c r="DK5" s="31" t="s">
        <v>101</v>
      </c>
      <c r="DL5" s="31" t="s">
        <v>102</v>
      </c>
      <c r="DM5" s="31" t="s">
        <v>103</v>
      </c>
      <c r="DN5" s="31" t="s">
        <v>104</v>
      </c>
      <c r="DO5" s="31" t="s">
        <v>105</v>
      </c>
      <c r="DP5" s="31" t="s">
        <v>106</v>
      </c>
      <c r="DQ5" s="31" t="s">
        <v>107</v>
      </c>
      <c r="DR5" s="31" t="s">
        <v>108</v>
      </c>
      <c r="DS5" s="31" t="s">
        <v>109</v>
      </c>
      <c r="DT5" s="31" t="s">
        <v>99</v>
      </c>
      <c r="DU5" s="31" t="s">
        <v>100</v>
      </c>
      <c r="DV5" s="31" t="s">
        <v>101</v>
      </c>
      <c r="DW5" s="31" t="s">
        <v>102</v>
      </c>
      <c r="DX5" s="31" t="s">
        <v>103</v>
      </c>
      <c r="DY5" s="31" t="s">
        <v>104</v>
      </c>
      <c r="DZ5" s="31" t="s">
        <v>105</v>
      </c>
      <c r="EA5" s="31" t="s">
        <v>106</v>
      </c>
      <c r="EB5" s="31" t="s">
        <v>107</v>
      </c>
      <c r="EC5" s="31" t="s">
        <v>108</v>
      </c>
      <c r="ED5" s="31" t="s">
        <v>109</v>
      </c>
      <c r="EE5" s="31" t="s">
        <v>99</v>
      </c>
      <c r="EF5" s="31" t="s">
        <v>100</v>
      </c>
      <c r="EG5" s="31" t="s">
        <v>101</v>
      </c>
      <c r="EH5" s="31" t="s">
        <v>102</v>
      </c>
      <c r="EI5" s="31" t="s">
        <v>103</v>
      </c>
      <c r="EJ5" s="31" t="s">
        <v>104</v>
      </c>
      <c r="EK5" s="31" t="s">
        <v>105</v>
      </c>
      <c r="EL5" s="31" t="s">
        <v>106</v>
      </c>
      <c r="EM5" s="31" t="s">
        <v>107</v>
      </c>
      <c r="EN5" s="31" t="s">
        <v>108</v>
      </c>
      <c r="EO5" s="31" t="s">
        <v>109</v>
      </c>
    </row>
    <row r="6" spans="1:145" s="35" customFormat="1" x14ac:dyDescent="0.15">
      <c r="A6" s="27" t="s">
        <v>110</v>
      </c>
      <c r="B6" s="32">
        <f>B7</f>
        <v>2017</v>
      </c>
      <c r="C6" s="32">
        <f t="shared" ref="C6:X6" si="3">C7</f>
        <v>64289</v>
      </c>
      <c r="D6" s="32">
        <f t="shared" si="3"/>
        <v>47</v>
      </c>
      <c r="E6" s="32">
        <f t="shared" si="3"/>
        <v>17</v>
      </c>
      <c r="F6" s="32">
        <f t="shared" si="3"/>
        <v>5</v>
      </c>
      <c r="G6" s="32">
        <f t="shared" si="3"/>
        <v>0</v>
      </c>
      <c r="H6" s="32" t="str">
        <f t="shared" si="3"/>
        <v>山形県　庄内町</v>
      </c>
      <c r="I6" s="32" t="str">
        <f t="shared" si="3"/>
        <v>法非適用</v>
      </c>
      <c r="J6" s="32" t="str">
        <f t="shared" si="3"/>
        <v>下水道事業</v>
      </c>
      <c r="K6" s="32" t="str">
        <f t="shared" si="3"/>
        <v>農業集落排水</v>
      </c>
      <c r="L6" s="32" t="str">
        <f t="shared" si="3"/>
        <v>F2</v>
      </c>
      <c r="M6" s="32" t="str">
        <f t="shared" si="3"/>
        <v>非設置</v>
      </c>
      <c r="N6" s="33" t="str">
        <f t="shared" si="3"/>
        <v>-</v>
      </c>
      <c r="O6" s="33" t="str">
        <f t="shared" si="3"/>
        <v>該当数値なし</v>
      </c>
      <c r="P6" s="33">
        <f t="shared" si="3"/>
        <v>20.23</v>
      </c>
      <c r="Q6" s="33">
        <f t="shared" si="3"/>
        <v>94.6</v>
      </c>
      <c r="R6" s="33">
        <f t="shared" si="3"/>
        <v>3088</v>
      </c>
      <c r="S6" s="33">
        <f t="shared" si="3"/>
        <v>21692</v>
      </c>
      <c r="T6" s="33">
        <f t="shared" si="3"/>
        <v>249.17</v>
      </c>
      <c r="U6" s="33">
        <f t="shared" si="3"/>
        <v>87.06</v>
      </c>
      <c r="V6" s="33">
        <f t="shared" si="3"/>
        <v>4361</v>
      </c>
      <c r="W6" s="33">
        <f t="shared" si="3"/>
        <v>2.79</v>
      </c>
      <c r="X6" s="33">
        <f t="shared" si="3"/>
        <v>1563.08</v>
      </c>
      <c r="Y6" s="34">
        <f>IF(Y7="",NA(),Y7)</f>
        <v>91.61</v>
      </c>
      <c r="Z6" s="34">
        <f t="shared" ref="Z6:AH6" si="4">IF(Z7="",NA(),Z7)</f>
        <v>93.61</v>
      </c>
      <c r="AA6" s="34">
        <f t="shared" si="4"/>
        <v>92.6</v>
      </c>
      <c r="AB6" s="34">
        <f t="shared" si="4"/>
        <v>92.55</v>
      </c>
      <c r="AC6" s="34">
        <f t="shared" si="4"/>
        <v>91.43</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63.75</v>
      </c>
      <c r="BG6" s="33">
        <f t="shared" ref="BG6:BO6" si="7">IF(BG7="",NA(),BG7)</f>
        <v>0</v>
      </c>
      <c r="BH6" s="33">
        <f t="shared" si="7"/>
        <v>0</v>
      </c>
      <c r="BI6" s="33">
        <f t="shared" si="7"/>
        <v>0</v>
      </c>
      <c r="BJ6" s="33">
        <f t="shared" si="7"/>
        <v>0</v>
      </c>
      <c r="BK6" s="34">
        <f t="shared" si="7"/>
        <v>1126.77</v>
      </c>
      <c r="BL6" s="34">
        <f t="shared" si="7"/>
        <v>1044.8</v>
      </c>
      <c r="BM6" s="34">
        <f t="shared" si="7"/>
        <v>1081.8</v>
      </c>
      <c r="BN6" s="34">
        <f t="shared" si="7"/>
        <v>974.93</v>
      </c>
      <c r="BO6" s="34">
        <f t="shared" si="7"/>
        <v>855.8</v>
      </c>
      <c r="BP6" s="33" t="str">
        <f>IF(BP7="","",IF(BP7="-","【-】","【"&amp;SUBSTITUTE(TEXT(BP7,"#,##0.00"),"-","△")&amp;"】"))</f>
        <v>【814.89】</v>
      </c>
      <c r="BQ6" s="34">
        <f>IF(BQ7="",NA(),BQ7)</f>
        <v>83.8</v>
      </c>
      <c r="BR6" s="34">
        <f t="shared" ref="BR6:BZ6" si="8">IF(BR7="",NA(),BR7)</f>
        <v>85.75</v>
      </c>
      <c r="BS6" s="34">
        <f t="shared" si="8"/>
        <v>87.78</v>
      </c>
      <c r="BT6" s="34">
        <f t="shared" si="8"/>
        <v>87.61</v>
      </c>
      <c r="BU6" s="34">
        <f t="shared" si="8"/>
        <v>87.8</v>
      </c>
      <c r="BV6" s="34">
        <f t="shared" si="8"/>
        <v>50.9</v>
      </c>
      <c r="BW6" s="34">
        <f t="shared" si="8"/>
        <v>50.82</v>
      </c>
      <c r="BX6" s="34">
        <f t="shared" si="8"/>
        <v>52.19</v>
      </c>
      <c r="BY6" s="34">
        <f t="shared" si="8"/>
        <v>55.32</v>
      </c>
      <c r="BZ6" s="34">
        <f t="shared" si="8"/>
        <v>59.8</v>
      </c>
      <c r="CA6" s="33" t="str">
        <f>IF(CA7="","",IF(CA7="-","【-】","【"&amp;SUBSTITUTE(TEXT(CA7,"#,##0.00"),"-","△")&amp;"】"))</f>
        <v>【60.64】</v>
      </c>
      <c r="CB6" s="34">
        <f>IF(CB7="",NA(),CB7)</f>
        <v>183.67</v>
      </c>
      <c r="CC6" s="34">
        <f t="shared" ref="CC6:CK6" si="9">IF(CC7="",NA(),CC7)</f>
        <v>184.35</v>
      </c>
      <c r="CD6" s="34">
        <f t="shared" si="9"/>
        <v>181.04</v>
      </c>
      <c r="CE6" s="34">
        <f t="shared" si="9"/>
        <v>180.68</v>
      </c>
      <c r="CF6" s="34">
        <f t="shared" si="9"/>
        <v>179.51</v>
      </c>
      <c r="CG6" s="34">
        <f t="shared" si="9"/>
        <v>293.27</v>
      </c>
      <c r="CH6" s="34">
        <f t="shared" si="9"/>
        <v>300.52</v>
      </c>
      <c r="CI6" s="34">
        <f t="shared" si="9"/>
        <v>296.14</v>
      </c>
      <c r="CJ6" s="34">
        <f t="shared" si="9"/>
        <v>283.17</v>
      </c>
      <c r="CK6" s="34">
        <f t="shared" si="9"/>
        <v>263.76</v>
      </c>
      <c r="CL6" s="33" t="str">
        <f>IF(CL7="","",IF(CL7="-","【-】","【"&amp;SUBSTITUTE(TEXT(CL7,"#,##0.00"),"-","△")&amp;"】"))</f>
        <v>【255.52】</v>
      </c>
      <c r="CM6" s="34">
        <f>IF(CM7="",NA(),CM7)</f>
        <v>53.11</v>
      </c>
      <c r="CN6" s="34">
        <f t="shared" ref="CN6:CV6" si="10">IF(CN7="",NA(),CN7)</f>
        <v>53.42</v>
      </c>
      <c r="CO6" s="34">
        <f t="shared" si="10"/>
        <v>50.26</v>
      </c>
      <c r="CP6" s="34">
        <f t="shared" si="10"/>
        <v>47.85</v>
      </c>
      <c r="CQ6" s="34">
        <f t="shared" si="10"/>
        <v>49.04</v>
      </c>
      <c r="CR6" s="34">
        <f t="shared" si="10"/>
        <v>53.78</v>
      </c>
      <c r="CS6" s="34">
        <f t="shared" si="10"/>
        <v>53.24</v>
      </c>
      <c r="CT6" s="34">
        <f t="shared" si="10"/>
        <v>52.31</v>
      </c>
      <c r="CU6" s="34">
        <f t="shared" si="10"/>
        <v>60.65</v>
      </c>
      <c r="CV6" s="34">
        <f t="shared" si="10"/>
        <v>51.75</v>
      </c>
      <c r="CW6" s="33" t="str">
        <f>IF(CW7="","",IF(CW7="-","【-】","【"&amp;SUBSTITUTE(TEXT(CW7,"#,##0.00"),"-","△")&amp;"】"))</f>
        <v>【52.49】</v>
      </c>
      <c r="CX6" s="34">
        <f>IF(CX7="",NA(),CX7)</f>
        <v>94.77</v>
      </c>
      <c r="CY6" s="34">
        <f t="shared" ref="CY6:DG6" si="11">IF(CY7="",NA(),CY7)</f>
        <v>95.11</v>
      </c>
      <c r="CZ6" s="34">
        <f t="shared" si="11"/>
        <v>95.45</v>
      </c>
      <c r="DA6" s="34">
        <f t="shared" si="11"/>
        <v>95.79</v>
      </c>
      <c r="DB6" s="34">
        <f t="shared" si="11"/>
        <v>96.19</v>
      </c>
      <c r="DC6" s="34">
        <f t="shared" si="11"/>
        <v>84.06</v>
      </c>
      <c r="DD6" s="34">
        <f t="shared" si="11"/>
        <v>84.07</v>
      </c>
      <c r="DE6" s="34">
        <f t="shared" si="11"/>
        <v>84.32</v>
      </c>
      <c r="DF6" s="34">
        <f t="shared" si="11"/>
        <v>84.58</v>
      </c>
      <c r="DG6" s="34">
        <f t="shared" si="11"/>
        <v>84.84</v>
      </c>
      <c r="DH6" s="33" t="str">
        <f>IF(DH7="","",IF(DH7="-","【-】","【"&amp;SUBSTITUTE(TEXT(DH7,"#,##0.00"),"-","△")&amp;"】"))</f>
        <v>【85.49】</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0.03</v>
      </c>
      <c r="EK6" s="34">
        <f t="shared" si="14"/>
        <v>0.02</v>
      </c>
      <c r="EL6" s="34">
        <f t="shared" si="14"/>
        <v>0.01</v>
      </c>
      <c r="EM6" s="34">
        <f t="shared" si="14"/>
        <v>2.0499999999999998</v>
      </c>
      <c r="EN6" s="34">
        <f t="shared" si="14"/>
        <v>0.01</v>
      </c>
      <c r="EO6" s="33" t="str">
        <f>IF(EO7="","",IF(EO7="-","【-】","【"&amp;SUBSTITUTE(TEXT(EO7,"#,##0.00"),"-","△")&amp;"】"))</f>
        <v>【0.11】</v>
      </c>
    </row>
    <row r="7" spans="1:145" s="35" customFormat="1" x14ac:dyDescent="0.15">
      <c r="A7" s="27"/>
      <c r="B7" s="36">
        <v>2017</v>
      </c>
      <c r="C7" s="36">
        <v>64289</v>
      </c>
      <c r="D7" s="36">
        <v>47</v>
      </c>
      <c r="E7" s="36">
        <v>17</v>
      </c>
      <c r="F7" s="36">
        <v>5</v>
      </c>
      <c r="G7" s="36">
        <v>0</v>
      </c>
      <c r="H7" s="36" t="s">
        <v>111</v>
      </c>
      <c r="I7" s="36" t="s">
        <v>112</v>
      </c>
      <c r="J7" s="36" t="s">
        <v>113</v>
      </c>
      <c r="K7" s="36" t="s">
        <v>114</v>
      </c>
      <c r="L7" s="36" t="s">
        <v>115</v>
      </c>
      <c r="M7" s="36" t="s">
        <v>116</v>
      </c>
      <c r="N7" s="37" t="s">
        <v>117</v>
      </c>
      <c r="O7" s="37" t="s">
        <v>118</v>
      </c>
      <c r="P7" s="37">
        <v>20.23</v>
      </c>
      <c r="Q7" s="37">
        <v>94.6</v>
      </c>
      <c r="R7" s="37">
        <v>3088</v>
      </c>
      <c r="S7" s="37">
        <v>21692</v>
      </c>
      <c r="T7" s="37">
        <v>249.17</v>
      </c>
      <c r="U7" s="37">
        <v>87.06</v>
      </c>
      <c r="V7" s="37">
        <v>4361</v>
      </c>
      <c r="W7" s="37">
        <v>2.79</v>
      </c>
      <c r="X7" s="37">
        <v>1563.08</v>
      </c>
      <c r="Y7" s="37">
        <v>91.61</v>
      </c>
      <c r="Z7" s="37">
        <v>93.61</v>
      </c>
      <c r="AA7" s="37">
        <v>92.6</v>
      </c>
      <c r="AB7" s="37">
        <v>92.55</v>
      </c>
      <c r="AC7" s="37">
        <v>91.43</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63.75</v>
      </c>
      <c r="BG7" s="37">
        <v>0</v>
      </c>
      <c r="BH7" s="37">
        <v>0</v>
      </c>
      <c r="BI7" s="37">
        <v>0</v>
      </c>
      <c r="BJ7" s="37">
        <v>0</v>
      </c>
      <c r="BK7" s="37">
        <v>1126.77</v>
      </c>
      <c r="BL7" s="37">
        <v>1044.8</v>
      </c>
      <c r="BM7" s="37">
        <v>1081.8</v>
      </c>
      <c r="BN7" s="37">
        <v>974.93</v>
      </c>
      <c r="BO7" s="37">
        <v>855.8</v>
      </c>
      <c r="BP7" s="37">
        <v>814.89</v>
      </c>
      <c r="BQ7" s="37">
        <v>83.8</v>
      </c>
      <c r="BR7" s="37">
        <v>85.75</v>
      </c>
      <c r="BS7" s="37">
        <v>87.78</v>
      </c>
      <c r="BT7" s="37">
        <v>87.61</v>
      </c>
      <c r="BU7" s="37">
        <v>87.8</v>
      </c>
      <c r="BV7" s="37">
        <v>50.9</v>
      </c>
      <c r="BW7" s="37">
        <v>50.82</v>
      </c>
      <c r="BX7" s="37">
        <v>52.19</v>
      </c>
      <c r="BY7" s="37">
        <v>55.32</v>
      </c>
      <c r="BZ7" s="37">
        <v>59.8</v>
      </c>
      <c r="CA7" s="37">
        <v>60.64</v>
      </c>
      <c r="CB7" s="37">
        <v>183.67</v>
      </c>
      <c r="CC7" s="37">
        <v>184.35</v>
      </c>
      <c r="CD7" s="37">
        <v>181.04</v>
      </c>
      <c r="CE7" s="37">
        <v>180.68</v>
      </c>
      <c r="CF7" s="37">
        <v>179.51</v>
      </c>
      <c r="CG7" s="37">
        <v>293.27</v>
      </c>
      <c r="CH7" s="37">
        <v>300.52</v>
      </c>
      <c r="CI7" s="37">
        <v>296.14</v>
      </c>
      <c r="CJ7" s="37">
        <v>283.17</v>
      </c>
      <c r="CK7" s="37">
        <v>263.76</v>
      </c>
      <c r="CL7" s="37">
        <v>255.52</v>
      </c>
      <c r="CM7" s="37">
        <v>53.11</v>
      </c>
      <c r="CN7" s="37">
        <v>53.42</v>
      </c>
      <c r="CO7" s="37">
        <v>50.26</v>
      </c>
      <c r="CP7" s="37">
        <v>47.85</v>
      </c>
      <c r="CQ7" s="37">
        <v>49.04</v>
      </c>
      <c r="CR7" s="37">
        <v>53.78</v>
      </c>
      <c r="CS7" s="37">
        <v>53.24</v>
      </c>
      <c r="CT7" s="37">
        <v>52.31</v>
      </c>
      <c r="CU7" s="37">
        <v>60.65</v>
      </c>
      <c r="CV7" s="37">
        <v>51.75</v>
      </c>
      <c r="CW7" s="37">
        <v>52.49</v>
      </c>
      <c r="CX7" s="37">
        <v>94.77</v>
      </c>
      <c r="CY7" s="37">
        <v>95.11</v>
      </c>
      <c r="CZ7" s="37">
        <v>95.45</v>
      </c>
      <c r="DA7" s="37">
        <v>95.79</v>
      </c>
      <c r="DB7" s="37">
        <v>96.19</v>
      </c>
      <c r="DC7" s="37">
        <v>84.06</v>
      </c>
      <c r="DD7" s="37">
        <v>84.07</v>
      </c>
      <c r="DE7" s="37">
        <v>84.32</v>
      </c>
      <c r="DF7" s="37">
        <v>84.58</v>
      </c>
      <c r="DG7" s="37">
        <v>84.84</v>
      </c>
      <c r="DH7" s="37">
        <v>85.49</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0.03</v>
      </c>
      <c r="EK7" s="37">
        <v>0.02</v>
      </c>
      <c r="EL7" s="37">
        <v>0.01</v>
      </c>
      <c r="EM7" s="37">
        <v>2.0499999999999998</v>
      </c>
      <c r="EN7" s="37">
        <v>0.01</v>
      </c>
      <c r="EO7" s="37">
        <v>0.11</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119</v>
      </c>
      <c r="C9" s="39" t="s">
        <v>120</v>
      </c>
      <c r="D9" s="39" t="s">
        <v>121</v>
      </c>
      <c r="E9" s="39" t="s">
        <v>122</v>
      </c>
      <c r="F9" s="39" t="s">
        <v>123</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61</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SHONAI29034</cp:lastModifiedBy>
  <dcterms:created xsi:type="dcterms:W3CDTF">2018-12-03T09:20:37Z</dcterms:created>
  <dcterms:modified xsi:type="dcterms:W3CDTF">2019-01-28T00:43:51Z</dcterms:modified>
  <cp:category/>
</cp:coreProperties>
</file>