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ONAI31-081\Desktop\【経営比較分析表】2018_064289_47_1718\"/>
    </mc:Choice>
  </mc:AlternateContent>
  <workbookProtection workbookAlgorithmName="SHA-512" workbookHashValue="76BtiPv0TS6LokXfGt+nL470oFl1sAIdwK9J6WTq/R3G2dWJdSi1mnlWYvPBHOpNVRwb0D2zEVKW51ucl+QOmw==" workbookSaltValue="nB6N3AaxsWnauavJXLbMpA=="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<sst xmlns="http://schemas.openxmlformats.org/spreadsheetml/2006/main" count="228" uniqueCount="115">
  <si>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</si>
  <si>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</si>
  <si>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</si>
  <si>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</si>
  <si>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</si>
  <si>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</si>
  <si>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</si>
  <si>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</si>
  <si>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</si>
  <si>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</si>
  <si>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</si>
  <si>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</si>
  <si>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</si>
  <si>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</si>
  <si>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</si>
  <si>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</si>
  <si>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</si>
  <si>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</si>
  <si>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</si>
  <si>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</si>
  <si>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</si>
  <si>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</si>
  <si>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</si>
  <si>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</si>
  <si>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</si>
  <si>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</si>
  <si>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</si>
  <si>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</si>
  <si>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</si>
  <si>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</si>
  <si>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</si>
  <si>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</si>
  <si>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</si>
  <si>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</si>
  <si>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</si>
  <si>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</si>
  <si>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</si>
  <si>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</si>
  <si>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</si>
  <si>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</si>
  <si>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</si>
  <si>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</si>
  <si>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</si>
  <si>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</si>
  <si>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</si>
  <si>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</si>
  <si>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</si>
  <si>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</si>
  <si>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</si>
  <si>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</si>
  <si>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</si>
  <si>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</si>
  <si>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</si>
  <si>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</si>
  <si>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</si>
  <si>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</si>
  <si>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</si>
  <si>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</si>
  <si>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</si>
  <si>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</si>
  <si>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</si>
  <si>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</si>
  <si>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</si>
  <si>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</si>
  <si>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</si>
  <si>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</si>
  <si>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</si>
  <si>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</si>
  <si>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</si>
  <si>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</si>
  <si>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</si>
  <si>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</si>
  <si>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</si>
  <si>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</si>
  <si>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</si>
  <si>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</si>
  <si>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</si>
  <si>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</si>
  <si>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</si>
  <si>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</si>
  <si>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</si>
  <si>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</si>
  <si>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</si>
  <si>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</si>
  <si>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</si>
  <si>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</si>
  <si>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</si>
  <si>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</si>
  <si>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</si>
  <si>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</si>
  <si>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</si>
  <si>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</si>
  <si>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</si>
  <si>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</si>
  <si>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</si>
  <si>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</si>
  <si>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</si>
  <si>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</si>
  <si>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</si>
  <si>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</si>
  <si>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</si>
  <si>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</si>
  <si>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</si>
  <si>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</si>
  <si>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</si>
  <si>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</si>
  <si>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</si>
  <si>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</si>
  <si>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</si>
  <si>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</si>
  <si>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</si>
  <si>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</si>
  <si>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整備が開始された昭和61年から30年以上が経過しているが、管渠については小口径の塩ビ管を使用しているため、標準耐用年数（50年）を超えるものはない。
　しかしながら、処理施設やマンホールポンプ等の機器及び計器類についてはすでに耐用年数を過ぎていることから、平成28年度より計画的な更新を行っている。
</t>
    <rPh sb="1" eb="3">
      <t>セイビ</t>
    </rPh>
    <rPh sb="4" eb="6">
      <t>カイシ</t>
    </rPh>
    <rPh sb="9" eb="11">
      <t>ショウワ</t>
    </rPh>
    <rPh sb="13" eb="14">
      <t>ネン</t>
    </rPh>
    <rPh sb="18" eb="21">
      <t>ネンイジョウ</t>
    </rPh>
    <rPh sb="22" eb="24">
      <t>ケイカ</t>
    </rPh>
    <rPh sb="30" eb="32">
      <t>カンキョ</t>
    </rPh>
    <rPh sb="84" eb="86">
      <t>ショリ</t>
    </rPh>
    <rPh sb="86" eb="88">
      <t>シセツ</t>
    </rPh>
    <rPh sb="97" eb="98">
      <t>トウ</t>
    </rPh>
    <rPh sb="99" eb="101">
      <t>キキ</t>
    </rPh>
    <rPh sb="101" eb="102">
      <t>オヨ</t>
    </rPh>
    <rPh sb="103" eb="106">
      <t>ケイキルイ</t>
    </rPh>
    <rPh sb="114" eb="116">
      <t>タイヨウ</t>
    </rPh>
    <rPh sb="116" eb="118">
      <t>ネンスウ</t>
    </rPh>
    <rPh sb="119" eb="120">
      <t>ス</t>
    </rPh>
    <rPh sb="129" eb="131">
      <t>ヘイセイ</t>
    </rPh>
    <rPh sb="133" eb="135">
      <t>ネンド</t>
    </rPh>
    <rPh sb="137" eb="140">
      <t>ケイカクテキ</t>
    </rPh>
    <rPh sb="141" eb="143">
      <t>コウシン</t>
    </rPh>
    <rPh sb="144" eb="145">
      <t>オコナ</t>
    </rPh>
    <phoneticPr fontId="4"/>
  </si>
  <si>
    <t>　維持管理費の抑制に努めているものの、人口減少や節水意識の向上により使用料収入の大幅な伸びが今後期待できないことから、一般会計からの繰入金に頼らざるを得ない状況にある。
　地方債については、全額一般会計からの繰入により賄われているが、今後の地方債借入予定額を勘案しても、元利償還額は年々減少する見込みである。
　計画的な施設の更新・修繕等による費用の削減に加え、人口減少等に対応した効率的な施設利用の側面から、施設の統廃合による維持管理費の削減を検討している。
　さらに、平成31年4月より地方公営企業法を適用し、経営状況・財政状況を明確にし、健全な下水道経営に努める。
　使用料の見直しについては、下水道使用料との画一的な見直しが求められることから、慎重な判断が必要となる。</t>
    <rPh sb="1" eb="3">
      <t>イジ</t>
    </rPh>
    <rPh sb="3" eb="6">
      <t>カンリヒ</t>
    </rPh>
    <rPh sb="7" eb="9">
      <t>ヨクセイ</t>
    </rPh>
    <rPh sb="10" eb="11">
      <t>ツト</t>
    </rPh>
    <rPh sb="86" eb="89">
      <t>チホウサイ</t>
    </rPh>
    <rPh sb="95" eb="97">
      <t>ゼンガク</t>
    </rPh>
    <rPh sb="97" eb="99">
      <t>イッパン</t>
    </rPh>
    <rPh sb="99" eb="101">
      <t>カイケイ</t>
    </rPh>
    <rPh sb="104" eb="106">
      <t>クリイレ</t>
    </rPh>
    <rPh sb="109" eb="110">
      <t>マカナ</t>
    </rPh>
    <rPh sb="117" eb="119">
      <t>コンゴ</t>
    </rPh>
    <rPh sb="120" eb="123">
      <t>チホウサイ</t>
    </rPh>
    <rPh sb="123" eb="125">
      <t>カリイレ</t>
    </rPh>
    <rPh sb="125" eb="127">
      <t>ヨテイ</t>
    </rPh>
    <rPh sb="127" eb="128">
      <t>ガク</t>
    </rPh>
    <rPh sb="129" eb="131">
      <t>カンアン</t>
    </rPh>
    <rPh sb="135" eb="137">
      <t>ガンリ</t>
    </rPh>
    <rPh sb="137" eb="139">
      <t>ショウカン</t>
    </rPh>
    <rPh sb="139" eb="140">
      <t>ガク</t>
    </rPh>
    <rPh sb="141" eb="143">
      <t>ネンネン</t>
    </rPh>
    <rPh sb="143" eb="145">
      <t>ゲンショウ</t>
    </rPh>
    <rPh sb="147" eb="149">
      <t>ミコ</t>
    </rPh>
    <rPh sb="156" eb="159">
      <t>ケイカクテキ</t>
    </rPh>
    <rPh sb="160" eb="162">
      <t>シセツ</t>
    </rPh>
    <rPh sb="163" eb="165">
      <t>コウシン</t>
    </rPh>
    <rPh sb="166" eb="168">
      <t>シュウゼン</t>
    </rPh>
    <rPh sb="168" eb="169">
      <t>トウ</t>
    </rPh>
    <rPh sb="172" eb="174">
      <t>ヒヨウ</t>
    </rPh>
    <rPh sb="175" eb="177">
      <t>サクゲン</t>
    </rPh>
    <rPh sb="178" eb="179">
      <t>クワ</t>
    </rPh>
    <rPh sb="181" eb="183">
      <t>ジンコウ</t>
    </rPh>
    <rPh sb="183" eb="185">
      <t>ゲンショウ</t>
    </rPh>
    <rPh sb="185" eb="186">
      <t>トウ</t>
    </rPh>
    <rPh sb="187" eb="189">
      <t>タイオウ</t>
    </rPh>
    <rPh sb="191" eb="194">
      <t>コウリツテキ</t>
    </rPh>
    <rPh sb="195" eb="197">
      <t>シセツ</t>
    </rPh>
    <rPh sb="197" eb="199">
      <t>リヨウ</t>
    </rPh>
    <rPh sb="200" eb="202">
      <t>ソクメン</t>
    </rPh>
    <rPh sb="205" eb="207">
      <t>シセツ</t>
    </rPh>
    <rPh sb="208" eb="211">
      <t>トウハイゴウ</t>
    </rPh>
    <rPh sb="214" eb="216">
      <t>イジ</t>
    </rPh>
    <rPh sb="216" eb="219">
      <t>カンリヒ</t>
    </rPh>
    <rPh sb="220" eb="222">
      <t>サクゲン</t>
    </rPh>
    <rPh sb="223" eb="225">
      <t>ケントウ</t>
    </rPh>
    <phoneticPr fontId="4"/>
  </si>
  <si>
    <t xml:space="preserve">　平成30年度決算においては、平成31年4月からの地方公営企業法適用に伴い、同年3月31日をもって打切決算としたため、使用料収入・維持管理経費等が大幅な減額となっている。
　収益的収支比率については、打切決算に伴う維持管理経費の大幅な減少が影響し、前年度を大きく上回る結果となった。打切決算による影響を除けば、前年度並みの数値となると考えられる。
　企業債残高対事業規模比率については、比率が0％となっているが、これは一般会計を財源としているためである。なお、企業債残高は年々減少している。
　経費回収率については、打切決算に伴う汚水処理費の大幅な減少に伴い、前年度を大きく上回る結果となった。
　汚水処理原価については、打切決算に伴う汚水処理費の大幅な減少に伴い、前年度を大きく下回る結果となった。
　施設利用率については、5割を切る利用状況にあり、今後も人口減少等による利用率の低下は避けられない状況にあることから、処理施設の統廃合等を検討する必要がある。
　水洗化率については、類似団体平均より高い水準にあり、僅かではあるが前年度数値より増加している。
</t>
    <rPh sb="59" eb="62">
      <t>シヨウリョウ</t>
    </rPh>
    <rPh sb="62" eb="64">
      <t>シュウニュウ</t>
    </rPh>
    <rPh sb="73" eb="75">
      <t>オオハバ</t>
    </rPh>
    <rPh sb="76" eb="78">
      <t>ゲンガク</t>
    </rPh>
    <rPh sb="155" eb="158">
      <t>ゼンネンド</t>
    </rPh>
    <rPh sb="284" eb="285">
      <t>オオ</t>
    </rPh>
    <rPh sb="337" eb="338">
      <t>オオ</t>
    </rPh>
    <rPh sb="352" eb="354">
      <t>シセツ</t>
    </rPh>
    <rPh sb="354" eb="356">
      <t>リヨウ</t>
    </rPh>
    <rPh sb="356" eb="357">
      <t>リツ</t>
    </rPh>
    <rPh sb="364" eb="365">
      <t>ワリ</t>
    </rPh>
    <rPh sb="366" eb="367">
      <t>キ</t>
    </rPh>
    <rPh sb="368" eb="370">
      <t>リヨウ</t>
    </rPh>
    <rPh sb="370" eb="372">
      <t>ジョウキョウ</t>
    </rPh>
    <rPh sb="376" eb="378">
      <t>コンゴ</t>
    </rPh>
    <rPh sb="379" eb="381">
      <t>ジンコウ</t>
    </rPh>
    <rPh sb="381" eb="383">
      <t>ゲンショウ</t>
    </rPh>
    <rPh sb="383" eb="384">
      <t>トウ</t>
    </rPh>
    <rPh sb="387" eb="389">
      <t>リヨウ</t>
    </rPh>
    <rPh sb="389" eb="390">
      <t>リツ</t>
    </rPh>
    <rPh sb="391" eb="393">
      <t>テイカ</t>
    </rPh>
    <rPh sb="394" eb="395">
      <t>サ</t>
    </rPh>
    <rPh sb="400" eb="402">
      <t>ジョウキョウ</t>
    </rPh>
    <rPh sb="410" eb="412">
      <t>ショリ</t>
    </rPh>
    <rPh sb="412" eb="414">
      <t>シセツ</t>
    </rPh>
    <rPh sb="415" eb="418">
      <t>トウハイゴウ</t>
    </rPh>
    <rPh sb="418" eb="419">
      <t>トウ</t>
    </rPh>
    <rPh sb="420" eb="422">
      <t>ケントウ</t>
    </rPh>
    <rPh sb="424" eb="426">
      <t>ヒツヨウ</t>
    </rPh>
    <rPh sb="452" eb="454">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</si>
</sst>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6D-46B5-977A-6721C8D723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6B6D-46B5-977A-6721C8D723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53.42</c:v>
                </c:pt>
                <c:pt idx="1">
                  <c:v>50.26</c:v>
                </c:pt>
                <c:pt idx="2">
                  <c:v>47.85</c:v>
                </c:pt>
                <c:pt idx="3">
                  <c:v>49.04</c:v>
                </c:pt>
                <c:pt idx="4">
                  <c:v>47.5</c:v>
                </c:pt>
              </c:numCache>
            </c:numRef>
          </c:val>
          <c:extLst>
            <c:ext xmlns:c16="http://schemas.microsoft.com/office/drawing/2014/chart" uri="{C3380CC4-5D6E-409C-BE32-E72D297353CC}">
              <c16:uniqueId val="{00000000-EE86-467D-A438-42B3098EB2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EE86-467D-A438-42B3098EB2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95.11</c:v>
                </c:pt>
                <c:pt idx="1">
                  <c:v>95.45</c:v>
                </c:pt>
                <c:pt idx="2">
                  <c:v>95.79</c:v>
                </c:pt>
                <c:pt idx="3">
                  <c:v>96.19</c:v>
                </c:pt>
                <c:pt idx="4">
                  <c:v>96.58</c:v>
                </c:pt>
              </c:numCache>
            </c:numRef>
          </c:val>
          <c:extLst>
            <c:ext xmlns:c16="http://schemas.microsoft.com/office/drawing/2014/chart" uri="{C3380CC4-5D6E-409C-BE32-E72D297353CC}">
              <c16:uniqueId val="{00000000-0CAF-4181-A73A-F3B16B4D72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0CAF-4181-A73A-F3B16B4D72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93.61</c:v>
                </c:pt>
                <c:pt idx="1">
                  <c:v>92.6</c:v>
                </c:pt>
                <c:pt idx="2">
                  <c:v>92.55</c:v>
                </c:pt>
                <c:pt idx="3">
                  <c:v>91.43</c:v>
                </c:pt>
                <c:pt idx="4">
                  <c:v>99.87</c:v>
                </c:pt>
              </c:numCache>
            </c:numRef>
          </c:val>
          <c:extLst>
            <c:ext xmlns:c16="http://schemas.microsoft.com/office/drawing/2014/chart" uri="{C3380CC4-5D6E-409C-BE32-E72D297353CC}">
              <c16:uniqueId val="{00000000-C8E6-45E1-83E8-EACC579077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E6-45E1-83E8-EACC579077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2D-4E48-861E-2C20741420B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2D-4E48-861E-2C20741420B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E-4079-BF43-8A2454D516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E-4079-BF43-8A2454D516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9D-4AFE-8ECF-324B897F78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9D-4AFE-8ECF-324B897F78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A-4177-A61A-06A38AD8C0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A-4177-A61A-06A38AD8C0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E8-4C35-89CE-687121BF90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C6E8-4C35-89CE-687121BF90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85.75</c:v>
                </c:pt>
                <c:pt idx="1">
                  <c:v>87.78</c:v>
                </c:pt>
                <c:pt idx="2">
                  <c:v>87.61</c:v>
                </c:pt>
                <c:pt idx="3">
                  <c:v>87.8</c:v>
                </c:pt>
                <c:pt idx="4">
                  <c:v>99.68</c:v>
                </c:pt>
              </c:numCache>
            </c:numRef>
          </c:val>
          <c:extLst>
            <c:ext xmlns:c16="http://schemas.microsoft.com/office/drawing/2014/chart" uri="{C3380CC4-5D6E-409C-BE32-E72D297353CC}">
              <c16:uniqueId val="{00000000-4FFD-4A72-B3D3-FB3DE48CD3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4FFD-4A72-B3D3-FB3DE48CD3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184.35</c:v>
                </c:pt>
                <c:pt idx="1">
                  <c:v>181.04</c:v>
                </c:pt>
                <c:pt idx="2">
                  <c:v>180.68</c:v>
                </c:pt>
                <c:pt idx="3">
                  <c:v>179.51</c:v>
                </c:pt>
                <c:pt idx="4">
                  <c:v>159.55000000000001</c:v>
                </c:pt>
              </c:numCache>
            </c:numRef>
          </c:val>
          <c:extLst>
            <c:ext xmlns:c16="http://schemas.microsoft.com/office/drawing/2014/chart" uri="{C3380CC4-5D6E-409C-BE32-E72D297353CC}">
              <c16:uniqueId val="{00000000-4B1C-4619-ADD6-B5026EFE4E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4B1C-4619-ADD6-B5026EFE4E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3"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山形県　庄内町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非設置</v>
      </c>
      <c r="AE8" s="78"/>
      <c r="AF8" s="78"/>
      <c r="AG8" s="78"/>
      <c r="AH8" s="78"/>
      <c r="AI8" s="78"/>
      <c r="AJ8" s="78"/>
      <c r="AK8" s="3"/>
      <c r="AL8" s="74">
        <f>データ!S6</f>
        <v>21381</v>
      </c>
      <c r="AM8" s="74"/>
      <c r="AN8" s="74"/>
      <c r="AO8" s="74"/>
      <c r="AP8" s="74"/>
      <c r="AQ8" s="74"/>
      <c r="AR8" s="74"/>
      <c r="AS8" s="74"/>
      <c r="AT8" s="73">
        <f>データ!T6</f>
        <v>249.17</v>
      </c>
      <c r="AU8" s="73"/>
      <c r="AV8" s="73"/>
      <c r="AW8" s="73"/>
      <c r="AX8" s="73"/>
      <c r="AY8" s="73"/>
      <c r="AZ8" s="73"/>
      <c r="BA8" s="73"/>
      <c r="BB8" s="73">
        <f>データ!U6</f>
        <v>85.81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20.11</v>
      </c>
      <c r="Q10" s="73"/>
      <c r="R10" s="73"/>
      <c r="S10" s="73"/>
      <c r="T10" s="73"/>
      <c r="U10" s="73"/>
      <c r="V10" s="73"/>
      <c r="W10" s="73">
        <f>データ!Q6</f>
        <v>93.54</v>
      </c>
      <c r="X10" s="73"/>
      <c r="Y10" s="73"/>
      <c r="Z10" s="73"/>
      <c r="AA10" s="73"/>
      <c r="AB10" s="73"/>
      <c r="AC10" s="73"/>
      <c r="AD10" s="74">
        <f>データ!R6</f>
        <v>3088</v>
      </c>
      <c r="AE10" s="74"/>
      <c r="AF10" s="74"/>
      <c r="AG10" s="74"/>
      <c r="AH10" s="74"/>
      <c r="AI10" s="74"/>
      <c r="AJ10" s="74"/>
      <c r="AK10" s="2"/>
      <c r="AL10" s="74">
        <f>データ!V6</f>
        <v>4267</v>
      </c>
      <c r="AM10" s="74"/>
      <c r="AN10" s="74"/>
      <c r="AO10" s="74"/>
      <c r="AP10" s="74"/>
      <c r="AQ10" s="74"/>
      <c r="AR10" s="74"/>
      <c r="AS10" s="74"/>
      <c r="AT10" s="73">
        <f>データ!W6</f>
        <v>2.79</v>
      </c>
      <c r="AU10" s="73"/>
      <c r="AV10" s="73"/>
      <c r="AW10" s="73"/>
      <c r="AX10" s="73"/>
      <c r="AY10" s="73"/>
      <c r="AZ10" s="73"/>
      <c r="BA10" s="73"/>
      <c r="BB10" s="73">
        <f>データ!X6</f>
        <v>1529.39</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miusJvh2z4cAL4La1sKF1/SArHQ5tna8In4b/61ys2VSJ3SOpBUwuy0L54aw36fj1HB2au/ujEvboPdD00voww==" saltValue="3H+Fg1DTOyKUrRkEDSSV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2018</v>
      </c>
      <c r="C6" s="33">
        <f t="shared" ref="C6:X6" si="3">C7</f>
        <v>64289</v>
      </c>
      <c r="D6" s="33">
        <f t="shared" si="3"/>
        <v>47</v>
      </c>
      <c r="E6" s="33">
        <f t="shared" si="3"/>
        <v>17</v>
      </c>
      <c r="F6" s="33">
        <f t="shared" si="3"/>
        <v>5</v>
      </c>
      <c r="G6" s="33">
        <f t="shared" si="3"/>
        <v>0</v>
      </c>
      <c r="H6" s="33" t="str">
        <f t="shared" si="3"/>
        <v>山形県　庄内町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20.11</v>
      </c>
      <c r="Q6" s="34">
        <f t="shared" si="3"/>
        <v>93.54</v>
      </c>
      <c r="R6" s="34">
        <f t="shared" si="3"/>
        <v>3088</v>
      </c>
      <c r="S6" s="34">
        <f t="shared" si="3"/>
        <v>21381</v>
      </c>
      <c r="T6" s="34">
        <f t="shared" si="3"/>
        <v>249.17</v>
      </c>
      <c r="U6" s="34">
        <f t="shared" si="3"/>
        <v>85.81</v>
      </c>
      <c r="V6" s="34">
        <f t="shared" si="3"/>
        <v>4267</v>
      </c>
      <c r="W6" s="34">
        <f t="shared" si="3"/>
        <v>2.79</v>
      </c>
      <c r="X6" s="34">
        <f t="shared" si="3"/>
        <v>1529.39</v>
      </c>
      <c r="Y6" s="35">
        <f>IF(Y7="",NA(),Y7)</f>
        <v>93.61</v>
      </c>
      <c r="Z6" s="35">
        <f t="shared" ref="Z6:AH6" si="4">IF(Z7="",NA(),Z7)</f>
        <v>92.6</v>
      </c>
      <c r="AA6" s="35">
        <f t="shared" si="4"/>
        <v>92.55</v>
      </c>
      <c r="AB6" s="35">
        <f t="shared" si="4"/>
        <v>91.43</v>
      </c>
      <c r="AC6" s="35">
        <f t="shared" si="4"/>
        <v>99.87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85.75</v>
      </c>
      <c r="BR6" s="35">
        <f t="shared" ref="BR6:BZ6" si="8">IF(BR7="",NA(),BR7)</f>
        <v>87.78</v>
      </c>
      <c r="BS6" s="35">
        <f t="shared" si="8"/>
        <v>87.61</v>
      </c>
      <c r="BT6" s="35">
        <f t="shared" si="8"/>
        <v>87.8</v>
      </c>
      <c r="BU6" s="35">
        <f t="shared" si="8"/>
        <v>99.68</v>
      </c>
      <c r="BV6" s="35">
        <f t="shared" si="8"/>
        <v>50.82</v>
      </c>
      <c r="BW6" s="35">
        <f t="shared" si="8"/>
        <v>52.19</v>
      </c>
      <c r="BX6" s="35">
        <f t="shared" si="8"/>
        <v>55.32</v>
      </c>
      <c r="BY6" s="35">
        <f t="shared" si="8"/>
        <v>59.8</v>
      </c>
      <c r="BZ6" s="35">
        <f t="shared" si="8"/>
        <v>65.39</v>
      </c>
      <c r="CA6" s="34" t="str">
        <f>IF(CA7="","",IF(CA7="-","【-】","【"&amp;SUBSTITUTE(TEXT(CA7,"#,##0.00"),"-","△")&amp;"】"))</f>
        <v>【59.51】</v>
      </c>
      <c r="CB6" s="35">
        <f>IF(CB7="",NA(),CB7)</f>
        <v>184.35</v>
      </c>
      <c r="CC6" s="35">
        <f t="shared" ref="CC6:CK6" si="9">IF(CC7="",NA(),CC7)</f>
        <v>181.04</v>
      </c>
      <c r="CD6" s="35">
        <f t="shared" si="9"/>
        <v>180.68</v>
      </c>
      <c r="CE6" s="35">
        <f t="shared" si="9"/>
        <v>179.51</v>
      </c>
      <c r="CF6" s="35">
        <f t="shared" si="9"/>
        <v>159.55000000000001</v>
      </c>
      <c r="CG6" s="35">
        <f t="shared" si="9"/>
        <v>300.52</v>
      </c>
      <c r="CH6" s="35">
        <f t="shared" si="9"/>
        <v>296.14</v>
      </c>
      <c r="CI6" s="35">
        <f t="shared" si="9"/>
        <v>283.17</v>
      </c>
      <c r="CJ6" s="35">
        <f t="shared" si="9"/>
        <v>263.76</v>
      </c>
      <c r="CK6" s="35">
        <f t="shared" si="9"/>
        <v>230.88</v>
      </c>
      <c r="CL6" s="34" t="str">
        <f>IF(CL7="","",IF(CL7="-","【-】","【"&amp;SUBSTITUTE(TEXT(CL7,"#,##0.00"),"-","△")&amp;"】"))</f>
        <v>【261.46】</v>
      </c>
      <c r="CM6" s="35">
        <f>IF(CM7="",NA(),CM7)</f>
        <v>53.42</v>
      </c>
      <c r="CN6" s="35">
        <f t="shared" ref="CN6:CV6" si="10">IF(CN7="",NA(),CN7)</f>
        <v>50.26</v>
      </c>
      <c r="CO6" s="35">
        <f t="shared" si="10"/>
        <v>47.85</v>
      </c>
      <c r="CP6" s="35">
        <f t="shared" si="10"/>
        <v>49.04</v>
      </c>
      <c r="CQ6" s="35">
        <f t="shared" si="10"/>
        <v>47.5</v>
      </c>
      <c r="CR6" s="35">
        <f t="shared" si="10"/>
        <v>53.24</v>
      </c>
      <c r="CS6" s="35">
        <f t="shared" si="10"/>
        <v>52.31</v>
      </c>
      <c r="CT6" s="35">
        <f t="shared" si="10"/>
        <v>60.65</v>
      </c>
      <c r="CU6" s="35">
        <f t="shared" si="10"/>
        <v>51.75</v>
      </c>
      <c r="CV6" s="35">
        <f t="shared" si="10"/>
        <v>56.72</v>
      </c>
      <c r="CW6" s="34" t="str">
        <f>IF(CW7="","",IF(CW7="-","【-】","【"&amp;SUBSTITUTE(TEXT(CW7,"#,##0.00"),"-","△")&amp;"】"))</f>
        <v>【52.23】</v>
      </c>
      <c r="CX6" s="35">
        <f>IF(CX7="",NA(),CX7)</f>
        <v>95.11</v>
      </c>
      <c r="CY6" s="35">
        <f t="shared" ref="CY6:DG6" si="11">IF(CY7="",NA(),CY7)</f>
        <v>95.45</v>
      </c>
      <c r="CZ6" s="35">
        <f t="shared" si="11"/>
        <v>95.79</v>
      </c>
      <c r="DA6" s="35">
        <f t="shared" si="11"/>
        <v>96.19</v>
      </c>
      <c r="DB6" s="35">
        <f t="shared" si="11"/>
        <v>96.58</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2">
      <c r="A7" s="28"/>
      <c r="B7" s="37">
        <v>2018</v>
      </c>
      <c r="C7" s="37">
        <v>64289</v>
      </c>
      <c r="D7" s="37">
        <v>47</v>
      </c>
      <c r="E7" s="37">
        <v>17</v>
      </c>
      <c r="F7" s="37">
        <v>5</v>
      </c>
      <c r="G7" s="37">
        <v>0</v>
      </c>
      <c r="H7" s="37" t="s">
        <v>99</v>
      </c>
      <c r="I7" s="37" t="s">
        <v>100</v>
      </c>
      <c r="J7" s="37" t="s">
        <v>101</v>
      </c>
      <c r="K7" s="37" t="s">
        <v>102</v>
      </c>
      <c r="L7" s="37" t="s">
        <v>103</v>
      </c>
      <c r="M7" s="37" t="s">
        <v>104</v>
      </c>
      <c r="N7" s="38" t="s">
        <v>105</v>
      </c>
      <c r="O7" s="38" t="s">
        <v>106</v>
      </c>
      <c r="P7" s="38">
        <v>20.11</v>
      </c>
      <c r="Q7" s="38">
        <v>93.54</v>
      </c>
      <c r="R7" s="38">
        <v>3088</v>
      </c>
      <c r="S7" s="38">
        <v>21381</v>
      </c>
      <c r="T7" s="38">
        <v>249.17</v>
      </c>
      <c r="U7" s="38">
        <v>85.81</v>
      </c>
      <c r="V7" s="38">
        <v>4267</v>
      </c>
      <c r="W7" s="38">
        <v>2.79</v>
      </c>
      <c r="X7" s="38">
        <v>1529.39</v>
      </c>
      <c r="Y7" s="38">
        <v>93.61</v>
      </c>
      <c r="Z7" s="38">
        <v>92.6</v>
      </c>
      <c r="AA7" s="38">
        <v>92.55</v>
      </c>
      <c r="AB7" s="38">
        <v>91.43</v>
      </c>
      <c r="AC7" s="38">
        <v>99.87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654.91999999999996</v>
      </c>
      <c r="BP7" s="38">
        <v>747.76</v>
      </c>
      <c r="BQ7" s="38">
        <v>85.75</v>
      </c>
      <c r="BR7" s="38">
        <v>87.78</v>
      </c>
      <c r="BS7" s="38">
        <v>87.61</v>
      </c>
      <c r="BT7" s="38">
        <v>87.8</v>
      </c>
      <c r="BU7" s="38">
        <v>99.68</v>
      </c>
      <c r="BV7" s="38">
        <v>50.82</v>
      </c>
      <c r="BW7" s="38">
        <v>52.19</v>
      </c>
      <c r="BX7" s="38">
        <v>55.32</v>
      </c>
      <c r="BY7" s="38">
        <v>59.8</v>
      </c>
      <c r="BZ7" s="38">
        <v>65.39</v>
      </c>
      <c r="CA7" s="38">
        <v>59.51</v>
      </c>
      <c r="CB7" s="38">
        <v>184.35</v>
      </c>
      <c r="CC7" s="38">
        <v>181.04</v>
      </c>
      <c r="CD7" s="38">
        <v>180.68</v>
      </c>
      <c r="CE7" s="38">
        <v>179.51</v>
      </c>
      <c r="CF7" s="38">
        <v>159.55000000000001</v>
      </c>
      <c r="CG7" s="38">
        <v>300.52</v>
      </c>
      <c r="CH7" s="38">
        <v>296.14</v>
      </c>
      <c r="CI7" s="38">
        <v>283.17</v>
      </c>
      <c r="CJ7" s="38">
        <v>263.76</v>
      </c>
      <c r="CK7" s="38">
        <v>230.88</v>
      </c>
      <c r="CL7" s="38">
        <v>261.45999999999998</v>
      </c>
      <c r="CM7" s="38">
        <v>53.42</v>
      </c>
      <c r="CN7" s="38">
        <v>50.26</v>
      </c>
      <c r="CO7" s="38">
        <v>47.85</v>
      </c>
      <c r="CP7" s="38">
        <v>49.04</v>
      </c>
      <c r="CQ7" s="38">
        <v>47.5</v>
      </c>
      <c r="CR7" s="38">
        <v>53.24</v>
      </c>
      <c r="CS7" s="38">
        <v>52.31</v>
      </c>
      <c r="CT7" s="38">
        <v>60.65</v>
      </c>
      <c r="CU7" s="38">
        <v>51.75</v>
      </c>
      <c r="CV7" s="38">
        <v>56.72</v>
      </c>
      <c r="CW7" s="38">
        <v>52.23</v>
      </c>
      <c r="CX7" s="38">
        <v>95.11</v>
      </c>
      <c r="CY7" s="38">
        <v>95.45</v>
      </c>
      <c r="CZ7" s="38">
        <v>95.79</v>
      </c>
      <c r="DA7" s="38">
        <v>96.19</v>
      </c>
      <c r="DB7" s="38">
        <v>96.58</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2020-01-23T01:09:17Z</cp:lastPrinted>
  <dcterms:created xsi:type="dcterms:W3CDTF">2019-12-05T05:16:46Z</dcterms:created>
  <dcterms:modified xsi:type="dcterms:W3CDTF">2020-01-23T01:11:33Z</dcterms:modified>
  <cp:category/>
</cp:coreProperties>
</file>