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ONAI31-081\Desktop\【経営比較分析表】2018_064289_47_1718\"/>
    </mc:Choice>
  </mc:AlternateContent>
  <workbookProtection workbookAlgorithmName="SHA-512" workbookHashValue="EnhAlq+oG0tzpI+XznoJx9riqDf4P71j/vXNQmlv3chG8ZWPHLbzJegE1vv2KVriUCRoJywlyKzFM3jH/5guxg==" workbookSaltValue="2MqLWXY6QzOShwV3UERC1g=="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<sst xmlns="http://schemas.openxmlformats.org/spreadsheetml/2006/main" count="233" uniqueCount="113">
  <si>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</si>
  <si>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</si>
  <si>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</si>
  <si>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</si>
  <si>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</si>
  <si>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</si>
  <si>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</si>
  <si>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</si>
  <si>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</si>
  <si>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</si>
  <si>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</si>
  <si>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</si>
  <si>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</si>
  <si>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</si>
  <si>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</si>
  <si>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</si>
  <si>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</si>
  <si>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</si>
  <si>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</si>
  <si>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</si>
  <si>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</si>
  <si>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</si>
  <si>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</si>
  <si>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</si>
  <si>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</si>
  <si>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</si>
  <si>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</si>
  <si>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</si>
  <si>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</si>
  <si>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</si>
  <si>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</si>
  <si>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</si>
  <si>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</si>
  <si>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</si>
  <si>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</si>
  <si>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</si>
  <si>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</si>
  <si>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</si>
  <si>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</si>
  <si>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</si>
  <si>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</si>
  <si>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</si>
  <si>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</si>
  <si>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</si>
  <si>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</si>
  <si>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</si>
  <si>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</si>
  <si>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</si>
  <si>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</si>
  <si>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</si>
  <si>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</si>
  <si>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</si>
  <si>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</si>
  <si>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</si>
  <si>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</si>
  <si>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</si>
  <si>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</si>
  <si>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</si>
  <si>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</si>
  <si>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</si>
  <si>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</si>
  <si>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</si>
  <si>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</si>
  <si>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</si>
  <si>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</si>
  <si>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</si>
  <si>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</si>
  <si>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</si>
  <si>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</si>
  <si>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</si>
  <si>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</si>
  <si>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</si>
  <si>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</si>
  <si>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</si>
  <si>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</si>
  <si>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</si>
  <si>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</si>
  <si>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</si>
  <si>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</si>
  <si>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</si>
  <si>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</si>
  <si>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</si>
  <si>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</si>
  <si>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</si>
  <si>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</si>
  <si>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</si>
  <si>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</si>
  <si>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</si>
  <si>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</si>
  <si>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</si>
  <si>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</si>
  <si>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</si>
  <si>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</si>
  <si>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</si>
  <si>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</si>
  <si>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</si>
  <si>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</si>
  <si>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庄内町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</si>
  <si>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</si>
  <si>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</si>
  <si>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</si>
  <si>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</si>
  <si>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</si>
  <si>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</si>
  <si>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</si>
  <si>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</si>
  <si>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</si>
  <si>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</si>
  <si>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</si>
  <si>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</si>
  <si>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施設は管渠のみであり、平成4年から整備が開始されている。管渠については小口径の塩ビ管を使用しているため、標準耐用年数（50年）を超えるものはない。
　整備後27年が経過することから、管渠の機能保持のためストックマネジメント手法による対応が必要と考える。</t>
    <phoneticPr fontId="4"/>
  </si>
  <si>
    <t>　人口減少や節水意識の向上により使用料収入の大幅な伸びが今後期待できない状況に加え、地方債償還金が年々増加するため、一般会計からの繰入金に頼らざるを得ない状況にある。
　今後の取り組みとして、類似団体平均を下回っている水洗化率の向上による使用料収入の増加や、計画的な修繕等による費用の抑制により健全化を図る。
　また、平成31年4月より地方公営企業法を適用し、経営状況・財政状況を明確にし、健全な下水道経営に努める。
　使用料の見直しについては、農業集落排水使用料との画一的な見直しが求められることから、慎重な判断が必要となる。</t>
    <rPh sb="22" eb="24">
      <t>オオハバ</t>
    </rPh>
    <rPh sb="25" eb="26">
      <t>ノ</t>
    </rPh>
    <rPh sb="28" eb="30">
      <t>コンゴ</t>
    </rPh>
    <rPh sb="30" eb="32">
      <t>キタイ</t>
    </rPh>
    <rPh sb="36" eb="38">
      <t>ジョウキョウ</t>
    </rPh>
    <rPh sb="96" eb="98">
      <t>ルイジ</t>
    </rPh>
    <rPh sb="98" eb="100">
      <t>ダンタイ</t>
    </rPh>
    <rPh sb="103" eb="105">
      <t>シタマワ</t>
    </rPh>
    <rPh sb="119" eb="122">
      <t>シヨウリョウ</t>
    </rPh>
    <rPh sb="122" eb="124">
      <t>シュウニュウ</t>
    </rPh>
    <rPh sb="125" eb="127">
      <t>ゾウカ</t>
    </rPh>
    <phoneticPr fontId="4"/>
  </si>
  <si>
    <t>　平成30年度決算においては、平成31年4月からの地方公営企業法適用に伴い、同年3月31日をもって打切決算としたため、使用料収入・維持管理経費等が減額となっている。
　収益的収支比率については、地方債償還金の増加にもかかわらず維持管理経費等の抑制効果があり、前年度を大きく上回る結果となった。
　企業債残高対事業規模比率については、比率が0％となっているが、これは一般会計を財源としているためである。なお、企業債残高は年々減少している。
　経費回収率については、汚水処理費の減少に伴い、前年度を上回る結果となった。
　汚水処理原価については、汚水処理費の減少に伴い、前年度を下回る結果となった。
　水洗化率については、増加傾向にあるものの類似団体平均を下回っているため、更なる水洗化率の向上が必要である。</t>
    <rPh sb="59" eb="62">
      <t>シヨウリョウ</t>
    </rPh>
    <rPh sb="62" eb="64">
      <t>シュウニュウ</t>
    </rPh>
    <rPh sb="97" eb="100">
      <t>チホウサイ</t>
    </rPh>
    <rPh sb="100" eb="103">
      <t>ショウカンキン</t>
    </rPh>
    <rPh sb="104" eb="106">
      <t>ゾウカ</t>
    </rPh>
    <rPh sb="113" eb="115">
      <t>イジ</t>
    </rPh>
    <rPh sb="115" eb="117">
      <t>カンリ</t>
    </rPh>
    <rPh sb="117" eb="119">
      <t>ケイヒ</t>
    </rPh>
    <rPh sb="119" eb="120">
      <t>トウ</t>
    </rPh>
    <rPh sb="121" eb="123">
      <t>ヨクセイ</t>
    </rPh>
    <rPh sb="123" eb="125">
      <t>コウカ</t>
    </rPh>
    <rPh sb="129" eb="132">
      <t>ゼンネンド</t>
    </rPh>
    <rPh sb="133" eb="134">
      <t>オオ</t>
    </rPh>
    <rPh sb="136" eb="138">
      <t>ウワマワ</t>
    </rPh>
    <rPh sb="139" eb="141">
      <t>ケッカ</t>
    </rPh>
    <rPh sb="309" eb="311">
      <t>ゾウカ</t>
    </rPh>
    <rPh sb="311" eb="313">
      <t>ケイコウ</t>
    </rPh>
    <rPh sb="319" eb="321">
      <t>ルイジ</t>
    </rPh>
    <rPh sb="321" eb="323">
      <t>ダンタイ</t>
    </rPh>
    <rPh sb="323" eb="325">
      <t>ヘイキン</t>
    </rPh>
    <rPh sb="326" eb="328">
      <t>シタマワ</t>
    </rPh>
    <rPh sb="335" eb="336">
      <t>サラ</t>
    </rPh>
    <rPh sb="338" eb="341">
      <t>スイセンカ</t>
    </rPh>
    <rPh sb="341" eb="342">
      <t>リツ</t>
    </rPh>
    <rPh sb="343" eb="345">
      <t>コウジョウ</t>
    </rPh>
    <rPh sb="346" eb="3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</si>
</sst>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48-4E37-88AF-2C7BA1B7FBD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1748-4E37-88AF-2C7BA1B7FBD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58-43FA-AC0B-8AE521BD397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C158-43FA-AC0B-8AE521BD397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77.19</c:v>
                </c:pt>
                <c:pt idx="1">
                  <c:v>78.39</c:v>
                </c:pt>
                <c:pt idx="2">
                  <c:v>79.89</c:v>
                </c:pt>
                <c:pt idx="3">
                  <c:v>80.83</c:v>
                </c:pt>
                <c:pt idx="4">
                  <c:v>81.87</c:v>
                </c:pt>
              </c:numCache>
            </c:numRef>
          </c:val>
          <c:extLst>
            <c:ext xmlns:c16="http://schemas.microsoft.com/office/drawing/2014/chart" uri="{C3380CC4-5D6E-409C-BE32-E72D297353CC}">
              <c16:uniqueId val="{00000000-08CB-4879-8818-FDB55492D1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08CB-4879-8818-FDB55492D1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93.28</c:v>
                </c:pt>
                <c:pt idx="1">
                  <c:v>92.73</c:v>
                </c:pt>
                <c:pt idx="2">
                  <c:v>92.41</c:v>
                </c:pt>
                <c:pt idx="3">
                  <c:v>91.99</c:v>
                </c:pt>
                <c:pt idx="4">
                  <c:v>93.66</c:v>
                </c:pt>
              </c:numCache>
            </c:numRef>
          </c:val>
          <c:extLst>
            <c:ext xmlns:c16="http://schemas.microsoft.com/office/drawing/2014/chart" uri="{C3380CC4-5D6E-409C-BE32-E72D297353CC}">
              <c16:uniqueId val="{00000000-5005-4A3E-B3EE-AEA29F73186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05-4A3E-B3EE-AEA29F73186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C8-4D51-9EDB-561490731E8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C8-4D51-9EDB-561490731E8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D2-4020-82DA-B1BE16E9849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D2-4020-82DA-B1BE16E9849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4A-4C46-8E47-B09A0C8145B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4A-4C46-8E47-B09A0C8145B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F3-40EC-87F1-109F6F1022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F3-40EC-87F1-109F6F1022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148.84</c:v>
                </c:pt>
                <c:pt idx="1">
                  <c:v>0</c:v>
                </c:pt>
                <c:pt idx="2">
                  <c:v>0</c:v>
                </c:pt>
                <c:pt idx="3">
                  <c:v>0</c:v>
                </c:pt>
                <c:pt idx="4">
                  <c:v>0</c:v>
                </c:pt>
              </c:numCache>
            </c:numRef>
          </c:val>
          <c:extLst>
            <c:ext xmlns:c16="http://schemas.microsoft.com/office/drawing/2014/chart" uri="{C3380CC4-5D6E-409C-BE32-E72D297353CC}">
              <c16:uniqueId val="{00000000-B53D-4111-BDA0-F81A47D207B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B53D-4111-BDA0-F81A47D207B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99.92</c:v>
                </c:pt>
                <c:pt idx="1">
                  <c:v>97.05</c:v>
                </c:pt>
                <c:pt idx="2">
                  <c:v>95.28</c:v>
                </c:pt>
                <c:pt idx="3">
                  <c:v>92.74</c:v>
                </c:pt>
                <c:pt idx="4">
                  <c:v>99.26</c:v>
                </c:pt>
              </c:numCache>
            </c:numRef>
          </c:val>
          <c:extLst>
            <c:ext xmlns:c16="http://schemas.microsoft.com/office/drawing/2014/chart" uri="{C3380CC4-5D6E-409C-BE32-E72D297353CC}">
              <c16:uniqueId val="{00000000-74DA-4149-83C2-3A90F5AF12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74DA-4149-83C2-3A90F5AF12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157.85</c:v>
                </c:pt>
                <c:pt idx="1">
                  <c:v>163.12</c:v>
                </c:pt>
                <c:pt idx="2">
                  <c:v>165.58</c:v>
                </c:pt>
                <c:pt idx="3">
                  <c:v>169.86</c:v>
                </c:pt>
                <c:pt idx="4">
                  <c:v>158.61000000000001</c:v>
                </c:pt>
              </c:numCache>
            </c:numRef>
          </c:val>
          <c:extLst>
            <c:ext xmlns:c16="http://schemas.microsoft.com/office/drawing/2014/chart" uri="{C3380CC4-5D6E-409C-BE32-E72D297353CC}">
              <c16:uniqueId val="{00000000-0CED-4000-80F3-35CB14B80A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0CED-4000-80F3-35CB14B80A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8"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山形県　庄内町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21381</v>
      </c>
      <c r="AM8" s="68"/>
      <c r="AN8" s="68"/>
      <c r="AO8" s="68"/>
      <c r="AP8" s="68"/>
      <c r="AQ8" s="68"/>
      <c r="AR8" s="68"/>
      <c r="AS8" s="68"/>
      <c r="AT8" s="67">
        <f>データ!T6</f>
        <v>249.17</v>
      </c>
      <c r="AU8" s="67"/>
      <c r="AV8" s="67"/>
      <c r="AW8" s="67"/>
      <c r="AX8" s="67"/>
      <c r="AY8" s="67"/>
      <c r="AZ8" s="67"/>
      <c r="BA8" s="67"/>
      <c r="BB8" s="67">
        <f>データ!U6</f>
        <v>85.81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27.18</v>
      </c>
      <c r="Q10" s="67"/>
      <c r="R10" s="67"/>
      <c r="S10" s="67"/>
      <c r="T10" s="67"/>
      <c r="U10" s="67"/>
      <c r="V10" s="67"/>
      <c r="W10" s="67">
        <f>データ!Q6</f>
        <v>105.46</v>
      </c>
      <c r="X10" s="67"/>
      <c r="Y10" s="67"/>
      <c r="Z10" s="67"/>
      <c r="AA10" s="67"/>
      <c r="AB10" s="67"/>
      <c r="AC10" s="67"/>
      <c r="AD10" s="68">
        <f>データ!R6</f>
        <v>3088</v>
      </c>
      <c r="AE10" s="68"/>
      <c r="AF10" s="68"/>
      <c r="AG10" s="68"/>
      <c r="AH10" s="68"/>
      <c r="AI10" s="68"/>
      <c r="AJ10" s="68"/>
      <c r="AK10" s="2"/>
      <c r="AL10" s="68">
        <f>データ!V6</f>
        <v>5768</v>
      </c>
      <c r="AM10" s="68"/>
      <c r="AN10" s="68"/>
      <c r="AO10" s="68"/>
      <c r="AP10" s="68"/>
      <c r="AQ10" s="68"/>
      <c r="AR10" s="68"/>
      <c r="AS10" s="68"/>
      <c r="AT10" s="67">
        <f>データ!W6</f>
        <v>2.7</v>
      </c>
      <c r="AU10" s="67"/>
      <c r="AV10" s="67"/>
      <c r="AW10" s="67"/>
      <c r="AX10" s="67"/>
      <c r="AY10" s="67"/>
      <c r="AZ10" s="67"/>
      <c r="BA10" s="67"/>
      <c r="BB10" s="67">
        <f>データ!X6</f>
        <v>2136.3000000000002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Sn6D39eydCOi65UBl2b+Lsn4WIMW3zvUN5UBPR2WA9c+TTP3UhhuEDO6N/powbhue98RTMRBLDiFxvrCn+RNbg==" saltValue="YLcfmLY7+dCQYij6pU6Gy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64289</v>
      </c>
      <c r="D6" s="33">
        <f t="shared" si="3"/>
        <v>47</v>
      </c>
      <c r="E6" s="33">
        <f t="shared" si="3"/>
        <v>17</v>
      </c>
      <c r="F6" s="33">
        <f t="shared" si="3"/>
        <v>4</v>
      </c>
      <c r="G6" s="33">
        <f t="shared" si="3"/>
        <v>0</v>
      </c>
      <c r="H6" s="33" t="str">
        <f t="shared" si="3"/>
        <v>山形県　庄内町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27.18</v>
      </c>
      <c r="Q6" s="34">
        <f t="shared" si="3"/>
        <v>105.46</v>
      </c>
      <c r="R6" s="34">
        <f t="shared" si="3"/>
        <v>3088</v>
      </c>
      <c r="S6" s="34">
        <f t="shared" si="3"/>
        <v>21381</v>
      </c>
      <c r="T6" s="34">
        <f t="shared" si="3"/>
        <v>249.17</v>
      </c>
      <c r="U6" s="34">
        <f t="shared" si="3"/>
        <v>85.81</v>
      </c>
      <c r="V6" s="34">
        <f t="shared" si="3"/>
        <v>5768</v>
      </c>
      <c r="W6" s="34">
        <f t="shared" si="3"/>
        <v>2.7</v>
      </c>
      <c r="X6" s="34">
        <f t="shared" si="3"/>
        <v>2136.3000000000002</v>
      </c>
      <c r="Y6" s="35">
        <f>IF(Y7="",NA(),Y7)</f>
        <v>93.28</v>
      </c>
      <c r="Z6" s="35">
        <f t="shared" ref="Z6:AH6" si="4">IF(Z7="",NA(),Z7)</f>
        <v>92.73</v>
      </c>
      <c r="AA6" s="35">
        <f t="shared" si="4"/>
        <v>92.41</v>
      </c>
      <c r="AB6" s="35">
        <f t="shared" si="4"/>
        <v>91.99</v>
      </c>
      <c r="AC6" s="35">
        <f t="shared" si="4"/>
        <v>93.66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148.84</v>
      </c>
      <c r="BG6" s="34">
        <f t="shared" ref="BG6:BO6" si="7">IF(BG7="",NA(),BG7)</f>
        <v>0</v>
      </c>
      <c r="BH6" s="34">
        <f t="shared" si="7"/>
        <v>0</v>
      </c>
      <c r="BI6" s="34">
        <f t="shared" si="7"/>
        <v>0</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99.92</v>
      </c>
      <c r="BR6" s="35">
        <f t="shared" ref="BR6:BZ6" si="8">IF(BR7="",NA(),BR7)</f>
        <v>97.05</v>
      </c>
      <c r="BS6" s="35">
        <f t="shared" si="8"/>
        <v>95.28</v>
      </c>
      <c r="BT6" s="35">
        <f t="shared" si="8"/>
        <v>92.74</v>
      </c>
      <c r="BU6" s="35">
        <f t="shared" si="8"/>
        <v>99.26</v>
      </c>
      <c r="BV6" s="35">
        <f t="shared" si="8"/>
        <v>66.56</v>
      </c>
      <c r="BW6" s="35">
        <f t="shared" si="8"/>
        <v>66.22</v>
      </c>
      <c r="BX6" s="35">
        <f t="shared" si="8"/>
        <v>69.87</v>
      </c>
      <c r="BY6" s="35">
        <f t="shared" si="8"/>
        <v>74.3</v>
      </c>
      <c r="BZ6" s="35">
        <f t="shared" si="8"/>
        <v>72.260000000000005</v>
      </c>
      <c r="CA6" s="34" t="str">
        <f>IF(CA7="","",IF(CA7="-","【-】","【"&amp;SUBSTITUTE(TEXT(CA7,"#,##0.00"),"-","△")&amp;"】"))</f>
        <v>【74.48】</v>
      </c>
      <c r="CB6" s="35">
        <f>IF(CB7="",NA(),CB7)</f>
        <v>157.85</v>
      </c>
      <c r="CC6" s="35">
        <f t="shared" ref="CC6:CK6" si="9">IF(CC7="",NA(),CC7)</f>
        <v>163.12</v>
      </c>
      <c r="CD6" s="35">
        <f t="shared" si="9"/>
        <v>165.58</v>
      </c>
      <c r="CE6" s="35">
        <f t="shared" si="9"/>
        <v>169.86</v>
      </c>
      <c r="CF6" s="35">
        <f t="shared" si="9"/>
        <v>158.61000000000001</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77.19</v>
      </c>
      <c r="CY6" s="35">
        <f t="shared" ref="CY6:DG6" si="11">IF(CY7="",NA(),CY7)</f>
        <v>78.39</v>
      </c>
      <c r="CZ6" s="35">
        <f t="shared" si="11"/>
        <v>79.89</v>
      </c>
      <c r="DA6" s="35">
        <f t="shared" si="11"/>
        <v>80.83</v>
      </c>
      <c r="DB6" s="35">
        <f t="shared" si="11"/>
        <v>81.87</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2">
      <c r="A7" s="28"/>
      <c r="B7" s="37">
        <v>2018</v>
      </c>
      <c r="C7" s="37">
        <v>64289</v>
      </c>
      <c r="D7" s="37">
        <v>47</v>
      </c>
      <c r="E7" s="37">
        <v>17</v>
      </c>
      <c r="F7" s="37">
        <v>4</v>
      </c>
      <c r="G7" s="37">
        <v>0</v>
      </c>
      <c r="H7" s="37" t="s">
        <v>97</v>
      </c>
      <c r="I7" s="37" t="s">
        <v>98</v>
      </c>
      <c r="J7" s="37" t="s">
        <v>99</v>
      </c>
      <c r="K7" s="37" t="s">
        <v>100</v>
      </c>
      <c r="L7" s="37" t="s">
        <v>101</v>
      </c>
      <c r="M7" s="37" t="s">
        <v>102</v>
      </c>
      <c r="N7" s="38" t="s">
        <v>103</v>
      </c>
      <c r="O7" s="38" t="s">
        <v>104</v>
      </c>
      <c r="P7" s="38">
        <v>27.18</v>
      </c>
      <c r="Q7" s="38">
        <v>105.46</v>
      </c>
      <c r="R7" s="38">
        <v>3088</v>
      </c>
      <c r="S7" s="38">
        <v>21381</v>
      </c>
      <c r="T7" s="38">
        <v>249.17</v>
      </c>
      <c r="U7" s="38">
        <v>85.81</v>
      </c>
      <c r="V7" s="38">
        <v>5768</v>
      </c>
      <c r="W7" s="38">
        <v>2.7</v>
      </c>
      <c r="X7" s="38">
        <v>2136.3000000000002</v>
      </c>
      <c r="Y7" s="38">
        <v>93.28</v>
      </c>
      <c r="Z7" s="38">
        <v>92.73</v>
      </c>
      <c r="AA7" s="38">
        <v>92.41</v>
      </c>
      <c r="AB7" s="38">
        <v>91.99</v>
      </c>
      <c r="AC7" s="38">
        <v>93.66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148.84</v>
      </c>
      <c r="BG7" s="38">
        <v>0</v>
      </c>
      <c r="BH7" s="38">
        <v>0</v>
      </c>
      <c r="BI7" s="38">
        <v>0</v>
      </c>
      <c r="BJ7" s="38">
        <v>0</v>
      </c>
      <c r="BK7" s="38">
        <v>1436</v>
      </c>
      <c r="BL7" s="38">
        <v>1434.89</v>
      </c>
      <c r="BM7" s="38">
        <v>1298.9100000000001</v>
      </c>
      <c r="BN7" s="38">
        <v>1243.71</v>
      </c>
      <c r="BO7" s="38">
        <v>1194.1500000000001</v>
      </c>
      <c r="BP7" s="38">
        <v>1209.4000000000001</v>
      </c>
      <c r="BQ7" s="38">
        <v>99.92</v>
      </c>
      <c r="BR7" s="38">
        <v>97.05</v>
      </c>
      <c r="BS7" s="38">
        <v>95.28</v>
      </c>
      <c r="BT7" s="38">
        <v>92.74</v>
      </c>
      <c r="BU7" s="38">
        <v>99.26</v>
      </c>
      <c r="BV7" s="38">
        <v>66.56</v>
      </c>
      <c r="BW7" s="38">
        <v>66.22</v>
      </c>
      <c r="BX7" s="38">
        <v>69.87</v>
      </c>
      <c r="BY7" s="38">
        <v>74.3</v>
      </c>
      <c r="BZ7" s="38">
        <v>72.260000000000005</v>
      </c>
      <c r="CA7" s="38">
        <v>74.48</v>
      </c>
      <c r="CB7" s="38">
        <v>157.85</v>
      </c>
      <c r="CC7" s="38">
        <v>163.12</v>
      </c>
      <c r="CD7" s="38">
        <v>165.58</v>
      </c>
      <c r="CE7" s="38">
        <v>169.86</v>
      </c>
      <c r="CF7" s="38">
        <v>158.61000000000001</v>
      </c>
      <c r="CG7" s="38">
        <v>244.29</v>
      </c>
      <c r="CH7" s="38">
        <v>246.72</v>
      </c>
      <c r="CI7" s="38">
        <v>234.96</v>
      </c>
      <c r="CJ7" s="38">
        <v>221.81</v>
      </c>
      <c r="CK7" s="38">
        <v>230.02</v>
      </c>
      <c r="CL7" s="38">
        <v>219.46</v>
      </c>
      <c r="CM7" s="38" t="s">
        <v>103</v>
      </c>
      <c r="CN7" s="38" t="s">
        <v>103</v>
      </c>
      <c r="CO7" s="38" t="s">
        <v>103</v>
      </c>
      <c r="CP7" s="38" t="s">
        <v>103</v>
      </c>
      <c r="CQ7" s="38" t="s">
        <v>103</v>
      </c>
      <c r="CR7" s="38">
        <v>43.58</v>
      </c>
      <c r="CS7" s="38">
        <v>41.35</v>
      </c>
      <c r="CT7" s="38">
        <v>42.9</v>
      </c>
      <c r="CU7" s="38">
        <v>43.36</v>
      </c>
      <c r="CV7" s="38">
        <v>42.56</v>
      </c>
      <c r="CW7" s="38">
        <v>42.82</v>
      </c>
      <c r="CX7" s="38">
        <v>77.19</v>
      </c>
      <c r="CY7" s="38">
        <v>78.39</v>
      </c>
      <c r="CZ7" s="38">
        <v>79.89</v>
      </c>
      <c r="DA7" s="38">
        <v>80.83</v>
      </c>
      <c r="DB7" s="38">
        <v>81.87</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2020-01-23T01:08:52Z</cp:lastPrinted>
  <dcterms:created xsi:type="dcterms:W3CDTF">2019-12-05T05:10:39Z</dcterms:created>
  <dcterms:modified xsi:type="dcterms:W3CDTF">2020-01-23T01:08:56Z</dcterms:modified>
  <cp:category/>
</cp:coreProperties>
</file>