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企業課\04下水道係\経営比較分析\経営比較分析（R01年度）\【経営比較分析表】2019_064289_46_1718\"/>
    </mc:Choice>
  </mc:AlternateContent>
  <workbookProtection workbookAlgorithmName="SHA-512" workbookHashValue="WYDbnVKzYFnfQSJJB+4oFLGd+0o2kbtHWV/VEAzQ/AM0uHayCQr5r1r5hXShsCkeTAMCntDFtNxKv0oMTR2Ltw==" workbookSaltValue="1VoFq9qUzoRVWc4WdDbXYw=="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<sst xmlns="http://schemas.openxmlformats.org/spreadsheetml/2006/main" count="320" uniqueCount="116">
  <si>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</si>
  <si>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</si>
  <si>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</si>
  <si>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</si>
  <si>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</si>
  <si>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</si>
  <si>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</si>
  <si>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</si>
  <si>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</si>
  <si>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</si>
  <si>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</si>
  <si>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</si>
  <si>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</si>
  <si>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</si>
  <si>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</si>
  <si>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</si>
  <si>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</si>
  <si>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</si>
  <si>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</si>
  <si>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</si>
  <si>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</si>
  <si>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</si>
  <si>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</si>
  <si>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</si>
  <si>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</si>
  <si>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</si>
  <si>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</si>
  <si>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</si>
  <si>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</si>
  <si>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</si>
  <si>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</si>
  <si>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</si>
  <si>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</si>
  <si>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</si>
  <si>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</si>
  <si>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</si>
  <si>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</si>
  <si>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</si>
  <si>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</si>
  <si>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</si>
  <si>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</si>
  <si>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</si>
  <si>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</si>
  <si>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</si>
  <si>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</si>
  <si>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</si>
  <si>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</si>
  <si>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</si>
  <si>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</si>
  <si>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</si>
  <si>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</si>
  <si>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</si>
  <si>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</si>
  <si>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</si>
  <si>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</si>
  <si>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</si>
  <si>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</si>
  <si>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</si>
  <si>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</si>
  <si>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</si>
  <si>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</si>
  <si>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</si>
  <si>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</si>
  <si>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</si>
  <si>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</si>
  <si>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</si>
  <si>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</si>
  <si>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</si>
  <si>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</si>
  <si>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</si>
  <si>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</si>
  <si>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</si>
  <si>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</si>
  <si>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</si>
  <si>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</si>
  <si>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</si>
  <si>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</si>
  <si>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</si>
  <si>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</si>
  <si>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</si>
  <si>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</si>
  <si>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</si>
  <si>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</si>
  <si>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</si>
  <si>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</si>
  <si>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</si>
  <si>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</si>
  <si>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</si>
  <si>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</si>
  <si>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</si>
  <si>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</si>
  <si>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</si>
  <si>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</si>
  <si>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</si>
  <si>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</si>
  <si>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</si>
  <si>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</si>
  <si>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</si>
  <si>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</si>
  <si>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</si>
  <si>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</si>
  <si>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</si>
  <si>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</si>
  <si>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</si>
  <si>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</si>
  <si>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</si>
  <si>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</si>
  <si>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</si>
  <si>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</si>
  <si>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</si>
  <si>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</si>
  <si>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</si>
  <si>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</si>
  <si>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平成31年4月から地方公営企業法を適用したことから、前年度以前の比較数値は無しとなっている。
　経常収支比率については、黒字収支となり、累積欠損金は発生しなかったが、健全経営を続けていくために、更なる費用の削減等に取り組む必要がある。
　流動比率については、建設改良費等に充てられた企業債の償還が大きいため類似団体平均より大幅に低い結果となった。
　企業債残高対事業規模比率については、比率が0％となっているが、これは一般会計を財源としているためである。なお、企業債残高は年々減少している。
　経費回収率については、類似団体平均よりも上回ったが汚水処理に係る費用を使用料以外の収入で賄う結果となった。
　汚水処理原価については、類似団体平均よりも低い結果となったが、流域関連公共下水道のため処理施設は無く、流域下水道管理運営負担金に大きく左右される。
　水洗化率については、類似団体平均より高い結果となり、毎年微増となっている。</t>
    <rPh sb="1" eb="3">
      <t>ヘイセイ</t>
    </rPh>
    <rPh sb="5" eb="6">
      <t>ネン</t>
    </rPh>
    <rPh sb="7" eb="8">
      <t>ガツ</t>
    </rPh>
    <rPh sb="27" eb="30">
      <t>ゼンネンド</t>
    </rPh>
    <rPh sb="30" eb="32">
      <t>イゼン</t>
    </rPh>
    <rPh sb="33" eb="35">
      <t>ヒカク</t>
    </rPh>
    <rPh sb="35" eb="37">
      <t>スウチ</t>
    </rPh>
    <rPh sb="38" eb="39">
      <t>ナ</t>
    </rPh>
    <rPh sb="49" eb="51">
      <t>ケイジョウ</t>
    </rPh>
    <rPh sb="61" eb="63">
      <t>クロジ</t>
    </rPh>
    <rPh sb="63" eb="65">
      <t>シュウシ</t>
    </rPh>
    <rPh sb="69" eb="71">
      <t>ルイセキ</t>
    </rPh>
    <rPh sb="71" eb="73">
      <t>ケッソン</t>
    </rPh>
    <rPh sb="73" eb="74">
      <t>キン</t>
    </rPh>
    <rPh sb="75" eb="77">
      <t>ハッセイ</t>
    </rPh>
    <rPh sb="84" eb="86">
      <t>ケンゼン</t>
    </rPh>
    <rPh sb="86" eb="88">
      <t>ケイエイ</t>
    </rPh>
    <rPh sb="89" eb="90">
      <t>ツヅ</t>
    </rPh>
    <rPh sb="98" eb="99">
      <t>サラ</t>
    </rPh>
    <rPh sb="101" eb="103">
      <t>ヒヨウ</t>
    </rPh>
    <rPh sb="104" eb="107">
      <t>サクゲンナド</t>
    </rPh>
    <rPh sb="108" eb="109">
      <t>ト</t>
    </rPh>
    <rPh sb="110" eb="111">
      <t>ク</t>
    </rPh>
    <rPh sb="112" eb="114">
      <t>ヒツヨウ</t>
    </rPh>
    <rPh sb="120" eb="122">
      <t>リュウドウ</t>
    </rPh>
    <rPh sb="122" eb="124">
      <t>ヒリツ</t>
    </rPh>
    <rPh sb="130" eb="132">
      <t>ケンセツ</t>
    </rPh>
    <rPh sb="132" eb="134">
      <t>カイリョウ</t>
    </rPh>
    <rPh sb="134" eb="136">
      <t>ヒナド</t>
    </rPh>
    <rPh sb="137" eb="138">
      <t>ア</t>
    </rPh>
    <rPh sb="142" eb="144">
      <t>キギョウ</t>
    </rPh>
    <rPh sb="144" eb="145">
      <t>サイ</t>
    </rPh>
    <rPh sb="146" eb="148">
      <t>ショウカン</t>
    </rPh>
    <rPh sb="149" eb="150">
      <t>オオ</t>
    </rPh>
    <rPh sb="162" eb="164">
      <t>オオハバ</t>
    </rPh>
    <rPh sb="165" eb="166">
      <t>ヒク</t>
    </rPh>
    <rPh sb="167" eb="169">
      <t>ケッカ</t>
    </rPh>
    <rPh sb="263" eb="265">
      <t>ヘイキン</t>
    </rPh>
    <rPh sb="268" eb="270">
      <t>ウワマワ</t>
    </rPh>
    <rPh sb="273" eb="275">
      <t>オスイ</t>
    </rPh>
    <rPh sb="275" eb="277">
      <t>ショリ</t>
    </rPh>
    <rPh sb="278" eb="279">
      <t>カカ</t>
    </rPh>
    <rPh sb="280" eb="282">
      <t>ヒヨウ</t>
    </rPh>
    <rPh sb="283" eb="285">
      <t>シヨウ</t>
    </rPh>
    <rPh sb="285" eb="286">
      <t>リョウ</t>
    </rPh>
    <rPh sb="286" eb="288">
      <t>イガイ</t>
    </rPh>
    <rPh sb="289" eb="291">
      <t>シュウニュウ</t>
    </rPh>
    <rPh sb="292" eb="293">
      <t>マカナ</t>
    </rPh>
    <rPh sb="294" eb="296">
      <t>ケッカ</t>
    </rPh>
    <rPh sb="319" eb="321">
      <t>ヘイキン</t>
    </rPh>
    <rPh sb="324" eb="325">
      <t>ヒク</t>
    </rPh>
    <rPh sb="326" eb="328">
      <t>ケッカ</t>
    </rPh>
    <rPh sb="334" eb="336">
      <t>リュウイキ</t>
    </rPh>
    <rPh sb="336" eb="338">
      <t>カンレン</t>
    </rPh>
    <rPh sb="338" eb="340">
      <t>コウキョウ</t>
    </rPh>
    <rPh sb="340" eb="343">
      <t>ゲスイドウ</t>
    </rPh>
    <rPh sb="346" eb="348">
      <t>ショリ</t>
    </rPh>
    <rPh sb="348" eb="350">
      <t>シセツ</t>
    </rPh>
    <rPh sb="351" eb="352">
      <t>ナ</t>
    </rPh>
    <rPh sb="354" eb="356">
      <t>リュウイキ</t>
    </rPh>
    <rPh sb="356" eb="359">
      <t>ゲスイドウ</t>
    </rPh>
    <rPh sb="359" eb="361">
      <t>カンリ</t>
    </rPh>
    <rPh sb="361" eb="363">
      <t>ウンエイ</t>
    </rPh>
    <rPh sb="363" eb="366">
      <t>フタンキン</t>
    </rPh>
    <rPh sb="367" eb="368">
      <t>オオ</t>
    </rPh>
    <rPh sb="370" eb="372">
      <t>サユウ</t>
    </rPh>
    <rPh sb="398" eb="400">
      <t>ケッカ</t>
    </rPh>
    <rPh sb="404" eb="406">
      <t>マイトシ</t>
    </rPh>
    <rPh sb="406" eb="408">
      <t>ビゾウ</t>
    </rPh>
    <phoneticPr fontId="4"/>
  </si>
  <si>
    <t>　施設は管渠のみであり、平成6年から整備が開始されている。管渠については小口径の塩ビ管を使用しているため、標準耐用年数（50年）を超えるものはない。
　法定耐用年数に近い資産はほぼ無い状況のため、管渠改善等は行っていない。しかし、今後急激に耐用年数を迎える資産が増えることから、管渠の機能保持のためストックマネジメント手法による対応が必要と考える。</t>
    <rPh sb="1" eb="3">
      <t>シセツ</t>
    </rPh>
    <rPh sb="76" eb="78">
      <t>ホウテイ</t>
    </rPh>
    <rPh sb="78" eb="80">
      <t>タイヨウ</t>
    </rPh>
    <rPh sb="80" eb="82">
      <t>ネンスウ</t>
    </rPh>
    <rPh sb="83" eb="84">
      <t>チカ</t>
    </rPh>
    <rPh sb="85" eb="87">
      <t>シサン</t>
    </rPh>
    <rPh sb="90" eb="91">
      <t>ナ</t>
    </rPh>
    <rPh sb="92" eb="94">
      <t>ジョウキョウ</t>
    </rPh>
    <rPh sb="98" eb="100">
      <t>カンキョ</t>
    </rPh>
    <rPh sb="100" eb="103">
      <t>カイゼンナド</t>
    </rPh>
    <rPh sb="104" eb="105">
      <t>オコナ</t>
    </rPh>
    <rPh sb="115" eb="117">
      <t>コンゴ</t>
    </rPh>
    <rPh sb="117" eb="119">
      <t>キュウゲキ</t>
    </rPh>
    <rPh sb="120" eb="122">
      <t>タイヨウ</t>
    </rPh>
    <rPh sb="122" eb="124">
      <t>ネンスウ</t>
    </rPh>
    <rPh sb="125" eb="126">
      <t>ムカ</t>
    </rPh>
    <rPh sb="128" eb="130">
      <t>シサン</t>
    </rPh>
    <rPh sb="131" eb="132">
      <t>フ</t>
    </rPh>
    <phoneticPr fontId="4"/>
  </si>
  <si>
    <t>　人口減少や節水意識の向上により使用料収入の大幅な伸びが今後期待できない状況に加え、企業債償還金が多額のため、一般会計からの繰入金に頼らざるを得ない状況にある。
　今後の取り組みとして、更なる水洗化率の向上による使用料収入の増加や、計画的な修繕等による費用の抑制により健全化を図る。
　また、平成31年4月より地方公営企業法を適用したことにより、経営状況・財政状況を明確化し、健全な下水道経営に努める。
　使用料の見直しについては、農業集落排水使用料との画一的な見直しが求められることから、慎重な判断が必要となる。</t>
    <rPh sb="42" eb="44">
      <t>キギョウ</t>
    </rPh>
    <rPh sb="49" eb="51">
      <t>タガク</t>
    </rPh>
    <rPh sb="185" eb="186">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</si>
</sst>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9B-4454-B087-CA75CC5FA0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AA9B-4454-B087-CA75CC5FA0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2E-41C1-B872-C3EF603B6B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49.27</c:v>
                </c:pt>
              </c:numCache>
            </c:numRef>
          </c:val>
          <c:smooth val="0"/>
          <c:extLst>
            <c:ext xmlns:c16="http://schemas.microsoft.com/office/drawing/2014/chart" uri="{C3380CC4-5D6E-409C-BE32-E72D297353CC}">
              <c16:uniqueId val="{00000001-172E-41C1-B872-C3EF603B6B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90.52</c:v>
                </c:pt>
              </c:numCache>
            </c:numRef>
          </c:val>
          <c:extLst>
            <c:ext xmlns:c16="http://schemas.microsoft.com/office/drawing/2014/chart" uri="{C3380CC4-5D6E-409C-BE32-E72D297353CC}">
              <c16:uniqueId val="{00000000-6476-4F16-9B41-AB52AA9B87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83.16</c:v>
                </c:pt>
              </c:numCache>
            </c:numRef>
          </c:val>
          <c:smooth val="0"/>
          <c:extLst>
            <c:ext xmlns:c16="http://schemas.microsoft.com/office/drawing/2014/chart" uri="{C3380CC4-5D6E-409C-BE32-E72D297353CC}">
              <c16:uniqueId val="{00000001-6476-4F16-9B41-AB52AA9B87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103.72</c:v>
                </c:pt>
              </c:numCache>
            </c:numRef>
          </c:val>
          <c:extLst>
            <c:ext xmlns:c16="http://schemas.microsoft.com/office/drawing/2014/chart" uri="{C3380CC4-5D6E-409C-BE32-E72D297353CC}">
              <c16:uniqueId val="{00000000-943C-4B87-8644-539C9B0A3F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109.21</c:v>
                </c:pt>
              </c:numCache>
            </c:numRef>
          </c:val>
          <c:smooth val="0"/>
          <c:extLst>
            <c:ext xmlns:c16="http://schemas.microsoft.com/office/drawing/2014/chart" uri="{C3380CC4-5D6E-409C-BE32-E72D297353CC}">
              <c16:uniqueId val="{00000001-943C-4B87-8644-539C9B0A3F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3.09</c:v>
                </c:pt>
              </c:numCache>
            </c:numRef>
          </c:val>
          <c:extLst>
            <c:ext xmlns:c16="http://schemas.microsoft.com/office/drawing/2014/chart" uri="{C3380CC4-5D6E-409C-BE32-E72D297353CC}">
              <c16:uniqueId val="{00000000-F247-4B29-8582-406D0D2B74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c:v>
                </c:pt>
              </c:numCache>
            </c:numRef>
          </c:val>
          <c:smooth val="0"/>
          <c:extLst>
            <c:ext xmlns:c16="http://schemas.microsoft.com/office/drawing/2014/chart" uri="{C3380CC4-5D6E-409C-BE32-E72D297353CC}">
              <c16:uniqueId val="{00000001-F247-4B29-8582-406D0D2B74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1A-41C3-8993-16E9CEB75D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21A-41C3-8993-16E9CEB75D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FB8-43AB-BD25-D2321FE793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15.73</c:v>
                </c:pt>
              </c:numCache>
            </c:numRef>
          </c:val>
          <c:smooth val="0"/>
          <c:extLst>
            <c:ext xmlns:c16="http://schemas.microsoft.com/office/drawing/2014/chart" uri="{C3380CC4-5D6E-409C-BE32-E72D297353CC}">
              <c16:uniqueId val="{00000001-0FB8-43AB-BD25-D2321FE793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10.44</c:v>
                </c:pt>
              </c:numCache>
            </c:numRef>
          </c:val>
          <c:extLst>
            <c:ext xmlns:c16="http://schemas.microsoft.com/office/drawing/2014/chart" uri="{C3380CC4-5D6E-409C-BE32-E72D297353CC}">
              <c16:uniqueId val="{00000000-5965-4576-B95F-EF64A9CE2E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57.26</c:v>
                </c:pt>
              </c:numCache>
            </c:numRef>
          </c:val>
          <c:smooth val="0"/>
          <c:extLst>
            <c:ext xmlns:c16="http://schemas.microsoft.com/office/drawing/2014/chart" uri="{C3380CC4-5D6E-409C-BE32-E72D297353CC}">
              <c16:uniqueId val="{00000001-5965-4576-B95F-EF64A9CE2E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96-43AE-8C3A-EE64073C84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1130.42</c:v>
                </c:pt>
              </c:numCache>
            </c:numRef>
          </c:val>
          <c:smooth val="0"/>
          <c:extLst>
            <c:ext xmlns:c16="http://schemas.microsoft.com/office/drawing/2014/chart" uri="{C3380CC4-5D6E-409C-BE32-E72D297353CC}">
              <c16:uniqueId val="{00000001-0996-43AE-8C3A-EE64073C84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97.27</c:v>
                </c:pt>
              </c:numCache>
            </c:numRef>
          </c:val>
          <c:extLst>
            <c:ext xmlns:c16="http://schemas.microsoft.com/office/drawing/2014/chart" uri="{C3380CC4-5D6E-409C-BE32-E72D297353CC}">
              <c16:uniqueId val="{00000000-0C69-4181-98FC-B0EBCE9DFD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74.17</c:v>
                </c:pt>
              </c:numCache>
            </c:numRef>
          </c:val>
          <c:smooth val="0"/>
          <c:extLst>
            <c:ext xmlns:c16="http://schemas.microsoft.com/office/drawing/2014/chart" uri="{C3380CC4-5D6E-409C-BE32-E72D297353CC}">
              <c16:uniqueId val="{00000001-0C69-4181-98FC-B0EBCE9DFD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8E71-4EB6-A2EE-E5F4CE5E38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230.95</c:v>
                </c:pt>
              </c:numCache>
            </c:numRef>
          </c:val>
          <c:smooth val="0"/>
          <c:extLst>
            <c:ext xmlns:c16="http://schemas.microsoft.com/office/drawing/2014/chart" uri="{C3380CC4-5D6E-409C-BE32-E72D297353CC}">
              <c16:uniqueId val="{00000001-8E71-4EB6-A2EE-E5F4CE5E38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9"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庄内町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20996</v>
      </c>
      <c r="AM8" s="69"/>
      <c r="AN8" s="69"/>
      <c r="AO8" s="69"/>
      <c r="AP8" s="69"/>
      <c r="AQ8" s="69"/>
      <c r="AR8" s="69"/>
      <c r="AS8" s="69"/>
      <c r="AT8" s="68">
        <f>データ!T6</f>
        <v>249.17</v>
      </c>
      <c r="AU8" s="68"/>
      <c r="AV8" s="68"/>
      <c r="AW8" s="68"/>
      <c r="AX8" s="68"/>
      <c r="AY8" s="68"/>
      <c r="AZ8" s="68"/>
      <c r="BA8" s="68"/>
      <c r="BB8" s="68">
        <f>データ!U6</f>
        <v>84.26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60.11</v>
      </c>
      <c r="J10" s="68"/>
      <c r="K10" s="68"/>
      <c r="L10" s="68"/>
      <c r="M10" s="68"/>
      <c r="N10" s="68"/>
      <c r="O10" s="68"/>
      <c r="P10" s="68">
        <f>データ!P6</f>
        <v>50.67</v>
      </c>
      <c r="Q10" s="68"/>
      <c r="R10" s="68"/>
      <c r="S10" s="68"/>
      <c r="T10" s="68"/>
      <c r="U10" s="68"/>
      <c r="V10" s="68"/>
      <c r="W10" s="68">
        <f>データ!Q6</f>
        <v>106.18</v>
      </c>
      <c r="X10" s="68"/>
      <c r="Y10" s="68"/>
      <c r="Z10" s="68"/>
      <c r="AA10" s="68"/>
      <c r="AB10" s="68"/>
      <c r="AC10" s="68"/>
      <c r="AD10" s="69">
        <f>データ!R6</f>
        <v>3146</v>
      </c>
      <c r="AE10" s="69"/>
      <c r="AF10" s="69"/>
      <c r="AG10" s="69"/>
      <c r="AH10" s="69"/>
      <c r="AI10" s="69"/>
      <c r="AJ10" s="69"/>
      <c r="AK10" s="2"/>
      <c r="AL10" s="69">
        <f>データ!V6</f>
        <v>10564</v>
      </c>
      <c r="AM10" s="69"/>
      <c r="AN10" s="69"/>
      <c r="AO10" s="69"/>
      <c r="AP10" s="69"/>
      <c r="AQ10" s="69"/>
      <c r="AR10" s="69"/>
      <c r="AS10" s="69"/>
      <c r="AT10" s="68">
        <f>データ!W6</f>
        <v>4.4000000000000004</v>
      </c>
      <c r="AU10" s="68"/>
      <c r="AV10" s="68"/>
      <c r="AW10" s="68"/>
      <c r="AX10" s="68"/>
      <c r="AY10" s="68"/>
      <c r="AZ10" s="68"/>
      <c r="BA10" s="68"/>
      <c r="BB10" s="68">
        <f>データ!X6</f>
        <v>2400.91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9ywiry1xx8KmQLgDRQ53IP1P2Ot45GYVzJUxgrFRdNXE6bIzHRmtQxAbRNlYwDIY0fovUSMD5MYUT0NWLuFCTg==" saltValue="OXOh2xSXhTD+JL8esf5Z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64289</v>
      </c>
      <c r="D6" s="33">
        <f t="shared" si="3"/>
        <v>46</v>
      </c>
      <c r="E6" s="33">
        <f t="shared" si="3"/>
        <v>17</v>
      </c>
      <c r="F6" s="33">
        <f t="shared" si="3"/>
        <v>1</v>
      </c>
      <c r="G6" s="33">
        <f t="shared" si="3"/>
        <v>0</v>
      </c>
      <c r="H6" s="33" t="str">
        <f t="shared" si="3"/>
        <v>山形県　庄内町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60.11</v>
      </c>
      <c r="P6" s="34">
        <f t="shared" si="3"/>
        <v>50.67</v>
      </c>
      <c r="Q6" s="34">
        <f t="shared" si="3"/>
        <v>106.18</v>
      </c>
      <c r="R6" s="34">
        <f t="shared" si="3"/>
        <v>3146</v>
      </c>
      <c r="S6" s="34">
        <f t="shared" si="3"/>
        <v>20996</v>
      </c>
      <c r="T6" s="34">
        <f t="shared" si="3"/>
        <v>249.17</v>
      </c>
      <c r="U6" s="34">
        <f t="shared" si="3"/>
        <v>84.26</v>
      </c>
      <c r="V6" s="34">
        <f t="shared" si="3"/>
        <v>10564</v>
      </c>
      <c r="W6" s="34">
        <f t="shared" si="3"/>
        <v>4.4000000000000004</v>
      </c>
      <c r="X6" s="34">
        <f t="shared" si="3"/>
        <v>2400.91</v>
      </c>
      <c r="Y6" s="35" t="str">
        <f>IF(Y7="",NA(),Y7)</f>
        <v>-</v>
      </c>
      <c r="Z6" s="35" t="str">
        <f t="shared" ref="Z6:AH6" si="4">IF(Z7="",NA(),Z7)</f>
        <v>-</v>
      </c>
      <c r="AA6" s="35" t="str">
        <f t="shared" si="4"/>
        <v>-</v>
      </c>
      <c r="AB6" s="35" t="str">
        <f t="shared" si="4"/>
        <v>-</v>
      </c>
      <c r="AC6" s="35">
        <f t="shared" si="4"/>
        <v>103.72</v>
      </c>
      <c r="AD6" s="35" t="str">
        <f t="shared" si="4"/>
        <v>-</v>
      </c>
      <c r="AE6" s="35" t="str">
        <f t="shared" si="4"/>
        <v>-</v>
      </c>
      <c r="AF6" s="35" t="str">
        <f t="shared" si="4"/>
        <v>-</v>
      </c>
      <c r="AG6" s="35" t="str">
        <f t="shared" si="4"/>
        <v>-</v>
      </c>
      <c r="AH6" s="35">
        <f t="shared" si="4"/>
        <v>109.21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15.73</v>
      </c>
      <c r="AT6" s="34" t="str">
        <f>IF(AT7="","",IF(AT7="-","【-】","【"&amp;SUBSTITUTE(TEXT(AT7,"#,##0.00"),"-","△")&amp;"】"))</f>
        <v>【3.09】</v>
      </c>
      <c r="AU6" s="35" t="str">
        <f>IF(AU7="",NA(),AU7)</f>
        <v>-</v>
      </c>
      <c r="AV6" s="35" t="str">
        <f t="shared" ref="AV6:BD6" si="6">IF(AV7="",NA(),AV7)</f>
        <v>-</v>
      </c>
      <c r="AW6" s="35" t="str">
        <f t="shared" si="6"/>
        <v>-</v>
      </c>
      <c r="AX6" s="35" t="str">
        <f t="shared" si="6"/>
        <v>-</v>
      </c>
      <c r="AY6" s="35">
        <f t="shared" si="6"/>
        <v>10.44</v>
      </c>
      <c r="AZ6" s="35" t="str">
        <f t="shared" si="6"/>
        <v>-</v>
      </c>
      <c r="BA6" s="35" t="str">
        <f t="shared" si="6"/>
        <v>-</v>
      </c>
      <c r="BB6" s="35" t="str">
        <f t="shared" si="6"/>
        <v>-</v>
      </c>
      <c r="BC6" s="35" t="str">
        <f t="shared" si="6"/>
        <v>-</v>
      </c>
      <c r="BD6" s="35">
        <f t="shared" si="6"/>
        <v>57.26</v>
      </c>
      <c r="BE6" s="34" t="str">
        <f>IF(BE7="","",IF(BE7="-","【-】","【"&amp;SUBSTITUTE(TEXT(BE7,"#,##0.00"),"-","△")&amp;"】"))</f>
        <v>【69.54】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1130.42</v>
      </c>
      <c r="BP6" s="34" t="str">
        <f>IF(BP7="","",IF(BP7="-","【-】","【"&amp;SUBSTITUTE(TEXT(BP7,"#,##0.00"),"-","△")&amp;"】"))</f>
        <v>【682.51】</v>
      </c>
      <c r="BQ6" s="35" t="str">
        <f>IF(BQ7="",NA(),BQ7)</f>
        <v>-</v>
      </c>
      <c r="BR6" s="35" t="str">
        <f t="shared" ref="BR6:BZ6" si="8">IF(BR7="",NA(),BR7)</f>
        <v>-</v>
      </c>
      <c r="BS6" s="35" t="str">
        <f t="shared" si="8"/>
        <v>-</v>
      </c>
      <c r="BT6" s="35" t="str">
        <f t="shared" si="8"/>
        <v>-</v>
      </c>
      <c r="BU6" s="35">
        <f t="shared" si="8"/>
        <v>97.27</v>
      </c>
      <c r="BV6" s="35" t="str">
        <f t="shared" si="8"/>
        <v>-</v>
      </c>
      <c r="BW6" s="35" t="str">
        <f t="shared" si="8"/>
        <v>-</v>
      </c>
      <c r="BX6" s="35" t="str">
        <f t="shared" si="8"/>
        <v>-</v>
      </c>
      <c r="BY6" s="35" t="str">
        <f t="shared" si="8"/>
        <v>-</v>
      </c>
      <c r="BZ6" s="35">
        <f t="shared" si="8"/>
        <v>74.17</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49.27</v>
      </c>
      <c r="CW6" s="34" t="str">
        <f>IF(CW7="","",IF(CW7="-","【-】","【"&amp;SUBSTITUTE(TEXT(CW7,"#,##0.00"),"-","△")&amp;"】"))</f>
        <v>【59.64】</v>
      </c>
      <c r="CX6" s="35" t="str">
        <f>IF(CX7="",NA(),CX7)</f>
        <v>-</v>
      </c>
      <c r="CY6" s="35" t="str">
        <f t="shared" ref="CY6:DG6" si="11">IF(CY7="",NA(),CY7)</f>
        <v>-</v>
      </c>
      <c r="CZ6" s="35" t="str">
        <f t="shared" si="11"/>
        <v>-</v>
      </c>
      <c r="DA6" s="35" t="str">
        <f t="shared" si="11"/>
        <v>-</v>
      </c>
      <c r="DB6" s="35">
        <f t="shared" si="11"/>
        <v>90.52</v>
      </c>
      <c r="DC6" s="35" t="str">
        <f t="shared" si="11"/>
        <v>-</v>
      </c>
      <c r="DD6" s="35" t="str">
        <f t="shared" si="11"/>
        <v>-</v>
      </c>
      <c r="DE6" s="35" t="str">
        <f t="shared" si="11"/>
        <v>-</v>
      </c>
      <c r="DF6" s="35" t="str">
        <f t="shared" si="11"/>
        <v>-</v>
      </c>
      <c r="DG6" s="35">
        <f t="shared" si="11"/>
        <v>83.16</v>
      </c>
      <c r="DH6" s="34" t="str">
        <f>IF(DH7="","",IF(DH7="-","【-】","【"&amp;SUBSTITUTE(TEXT(DH7,"#,##0.00"),"-","△")&amp;"】"))</f>
        <v>【95.35】</v>
      </c>
      <c r="DI6" s="35" t="str">
        <f>IF(DI7="",NA(),DI7)</f>
        <v>-</v>
      </c>
      <c r="DJ6" s="35" t="str">
        <f t="shared" ref="DJ6:DR6" si="12">IF(DJ7="",NA(),DJ7)</f>
        <v>-</v>
      </c>
      <c r="DK6" s="35" t="str">
        <f t="shared" si="12"/>
        <v>-</v>
      </c>
      <c r="DL6" s="35" t="str">
        <f t="shared" si="12"/>
        <v>-</v>
      </c>
      <c r="DM6" s="35">
        <f t="shared" si="12"/>
        <v>3.09</v>
      </c>
      <c r="DN6" s="35" t="str">
        <f t="shared" si="12"/>
        <v>-</v>
      </c>
      <c r="DO6" s="35" t="str">
        <f t="shared" si="12"/>
        <v>-</v>
      </c>
      <c r="DP6" s="35" t="str">
        <f t="shared" si="12"/>
        <v>-</v>
      </c>
      <c r="DQ6" s="35" t="str">
        <f t="shared" si="12"/>
        <v>-</v>
      </c>
      <c r="DR6" s="35">
        <f t="shared" si="12"/>
        <v>24.1</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v>
      </c>
      <c r="EO6" s="34" t="str">
        <f>IF(EO7="","",IF(EO7="-","【-】","【"&amp;SUBSTITUTE(TEXT(EO7,"#,##0.00"),"-","△")&amp;"】"))</f>
        <v>【0.22】</v>
      </c>
    </row>
    <row r="7" spans="1:148" s="36" customFormat="1" x14ac:dyDescent="0.15">
      <c r="A7" s="28"/>
      <c r="B7" s="37">
        <v>2019</v>
      </c>
      <c r="C7" s="37">
        <v>64289</v>
      </c>
      <c r="D7" s="37">
        <v>46</v>
      </c>
      <c r="E7" s="37">
        <v>17</v>
      </c>
      <c r="F7" s="37">
        <v>1</v>
      </c>
      <c r="G7" s="37">
        <v>0</v>
      </c>
      <c r="H7" s="37" t="s">
        <v>96</v>
      </c>
      <c r="I7" s="37" t="s">
        <v>97</v>
      </c>
      <c r="J7" s="37" t="s">
        <v>98</v>
      </c>
      <c r="K7" s="37" t="s">
        <v>99</v>
      </c>
      <c r="L7" s="37" t="s">
        <v>100</v>
      </c>
      <c r="M7" s="37" t="s">
        <v>101</v>
      </c>
      <c r="N7" s="38" t="s">
        <v>102</v>
      </c>
      <c r="O7" s="38">
        <v>60.11</v>
      </c>
      <c r="P7" s="38">
        <v>50.67</v>
      </c>
      <c r="Q7" s="38">
        <v>106.18</v>
      </c>
      <c r="R7" s="38">
        <v>3146</v>
      </c>
      <c r="S7" s="38">
        <v>20996</v>
      </c>
      <c r="T7" s="38">
        <v>249.17</v>
      </c>
      <c r="U7" s="38">
        <v>84.26</v>
      </c>
      <c r="V7" s="38">
        <v>10564</v>
      </c>
      <c r="W7" s="38">
        <v>4.4000000000000004</v>
      </c>
      <c r="X7" s="38">
        <v>2400.91</v>
      </c>
      <c r="Y7" s="38" t="s">
        <v>102</v>
      </c>
      <c r="Z7" s="38" t="s">
        <v>102</v>
      </c>
      <c r="AA7" s="38" t="s">
        <v>102</v>
      </c>
      <c r="AB7" s="38" t="s">
        <v>102</v>
      </c>
      <c r="AC7" s="38">
        <v>103.72</v>
      </c>
      <c r="AD7" s="38" t="s">
        <v>102</v>
      </c>
      <c r="AE7" s="38" t="s">
        <v>102</v>
      </c>
      <c r="AF7" s="38" t="s">
        <v>102</v>
      </c>
      <c r="AG7" s="38" t="s">
        <v>102</v>
      </c>
      <c r="AH7" s="38">
        <v>109.21</v>
      </c>
      <c r="AI7" s="38">
        <v>108.07</v>
      </c>
      <c r="AJ7" s="38" t="s">
        <v>102</v>
      </c>
      <c r="AK7" s="38" t="s">
        <v>102</v>
      </c>
      <c r="AL7" s="38" t="s">
        <v>102</v>
      </c>
      <c r="AM7" s="38" t="s">
        <v>102</v>
      </c>
      <c r="AN7" s="38">
        <v>0</v>
      </c>
      <c r="AO7" s="38" t="s">
        <v>102</v>
      </c>
      <c r="AP7" s="38" t="s">
        <v>102</v>
      </c>
      <c r="AQ7" s="38" t="s">
        <v>102</v>
      </c>
      <c r="AR7" s="38" t="s">
        <v>102</v>
      </c>
      <c r="AS7" s="38">
        <v>15.73</v>
      </c>
      <c r="AT7" s="38">
        <v>3.09</v>
      </c>
      <c r="AU7" s="38" t="s">
        <v>102</v>
      </c>
      <c r="AV7" s="38" t="s">
        <v>102</v>
      </c>
      <c r="AW7" s="38" t="s">
        <v>102</v>
      </c>
      <c r="AX7" s="38" t="s">
        <v>102</v>
      </c>
      <c r="AY7" s="38">
        <v>10.44</v>
      </c>
      <c r="AZ7" s="38" t="s">
        <v>102</v>
      </c>
      <c r="BA7" s="38" t="s">
        <v>102</v>
      </c>
      <c r="BB7" s="38" t="s">
        <v>102</v>
      </c>
      <c r="BC7" s="38" t="s">
        <v>102</v>
      </c>
      <c r="BD7" s="38">
        <v>57.26</v>
      </c>
      <c r="BE7" s="38">
        <v>69.540000000000006</v>
      </c>
      <c r="BF7" s="38" t="s">
        <v>102</v>
      </c>
      <c r="BG7" s="38" t="s">
        <v>102</v>
      </c>
      <c r="BH7" s="38" t="s">
        <v>102</v>
      </c>
      <c r="BI7" s="38" t="s">
        <v>102</v>
      </c>
      <c r="BJ7" s="38">
        <v>0</v>
      </c>
      <c r="BK7" s="38" t="s">
        <v>102</v>
      </c>
      <c r="BL7" s="38" t="s">
        <v>102</v>
      </c>
      <c r="BM7" s="38" t="s">
        <v>102</v>
      </c>
      <c r="BN7" s="38" t="s">
        <v>102</v>
      </c>
      <c r="BO7" s="38">
        <v>1130.42</v>
      </c>
      <c r="BP7" s="38">
        <v>682.51</v>
      </c>
      <c r="BQ7" s="38" t="s">
        <v>102</v>
      </c>
      <c r="BR7" s="38" t="s">
        <v>102</v>
      </c>
      <c r="BS7" s="38" t="s">
        <v>102</v>
      </c>
      <c r="BT7" s="38" t="s">
        <v>102</v>
      </c>
      <c r="BU7" s="38">
        <v>97.27</v>
      </c>
      <c r="BV7" s="38" t="s">
        <v>102</v>
      </c>
      <c r="BW7" s="38" t="s">
        <v>102</v>
      </c>
      <c r="BX7" s="38" t="s">
        <v>102</v>
      </c>
      <c r="BY7" s="38" t="s">
        <v>102</v>
      </c>
      <c r="BZ7" s="38">
        <v>74.17</v>
      </c>
      <c r="CA7" s="38">
        <v>100.34</v>
      </c>
      <c r="CB7" s="38" t="s">
        <v>102</v>
      </c>
      <c r="CC7" s="38" t="s">
        <v>102</v>
      </c>
      <c r="CD7" s="38" t="s">
        <v>102</v>
      </c>
      <c r="CE7" s="38" t="s">
        <v>102</v>
      </c>
      <c r="CF7" s="38">
        <v>150</v>
      </c>
      <c r="CG7" s="38" t="s">
        <v>102</v>
      </c>
      <c r="CH7" s="38" t="s">
        <v>102</v>
      </c>
      <c r="CI7" s="38" t="s">
        <v>102</v>
      </c>
      <c r="CJ7" s="38" t="s">
        <v>102</v>
      </c>
      <c r="CK7" s="38">
        <v>230.95</v>
      </c>
      <c r="CL7" s="38">
        <v>136.15</v>
      </c>
      <c r="CM7" s="38" t="s">
        <v>102</v>
      </c>
      <c r="CN7" s="38" t="s">
        <v>102</v>
      </c>
      <c r="CO7" s="38" t="s">
        <v>102</v>
      </c>
      <c r="CP7" s="38" t="s">
        <v>102</v>
      </c>
      <c r="CQ7" s="38" t="s">
        <v>102</v>
      </c>
      <c r="CR7" s="38" t="s">
        <v>102</v>
      </c>
      <c r="CS7" s="38" t="s">
        <v>102</v>
      </c>
      <c r="CT7" s="38" t="s">
        <v>102</v>
      </c>
      <c r="CU7" s="38" t="s">
        <v>102</v>
      </c>
      <c r="CV7" s="38">
        <v>49.27</v>
      </c>
      <c r="CW7" s="38">
        <v>59.64</v>
      </c>
      <c r="CX7" s="38" t="s">
        <v>102</v>
      </c>
      <c r="CY7" s="38" t="s">
        <v>102</v>
      </c>
      <c r="CZ7" s="38" t="s">
        <v>102</v>
      </c>
      <c r="DA7" s="38" t="s">
        <v>102</v>
      </c>
      <c r="DB7" s="38">
        <v>90.52</v>
      </c>
      <c r="DC7" s="38" t="s">
        <v>102</v>
      </c>
      <c r="DD7" s="38" t="s">
        <v>102</v>
      </c>
      <c r="DE7" s="38" t="s">
        <v>102</v>
      </c>
      <c r="DF7" s="38" t="s">
        <v>102</v>
      </c>
      <c r="DG7" s="38">
        <v>83.16</v>
      </c>
      <c r="DH7" s="38">
        <v>95.35</v>
      </c>
      <c r="DI7" s="38" t="s">
        <v>102</v>
      </c>
      <c r="DJ7" s="38" t="s">
        <v>102</v>
      </c>
      <c r="DK7" s="38" t="s">
        <v>102</v>
      </c>
      <c r="DL7" s="38" t="s">
        <v>102</v>
      </c>
      <c r="DM7" s="38">
        <v>3.09</v>
      </c>
      <c r="DN7" s="38" t="s">
        <v>102</v>
      </c>
      <c r="DO7" s="38" t="s">
        <v>102</v>
      </c>
      <c r="DP7" s="38" t="s">
        <v>102</v>
      </c>
      <c r="DQ7" s="38" t="s">
        <v>102</v>
      </c>
      <c r="DR7" s="38">
        <v>24.1</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2021-01-26T07:21:57Z</cp:lastPrinted>
  <dcterms:created xsi:type="dcterms:W3CDTF">2020-12-04T02:24:39Z</dcterms:created>
  <dcterms:modified xsi:type="dcterms:W3CDTF">2021-01-26T07:45:06Z</dcterms:modified>
  <cp:category/>
</cp:coreProperties>
</file>