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52.133\共有フォルダ\企業課\04下水道係\経営比較分析\経営比較分析（R01年度）\【経営比較分析表】2019_064289_46_1718\"/>
    </mc:Choice>
  </mc:AlternateContent>
  <workbookProtection workbookAlgorithmName="SHA-512" workbookHashValue="lQbMVEYEbsDxDExt7mjt92w99a1lFt2vtnxUd4BwsfSSjOizgChqSF2fHjALOIjWhuscYQm4pSwFmQOAcHMN+A==" workbookSaltValue="p1mRBuDHb6JPa46mbdsN7A==" workbookSpinCount="100000" lockStructure="1"/>
  <bookViews>
    <workbookView xWindow="0" yWindow="0" windowWidth="28800" windowHeight="114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<sst xmlns="http://schemas.openxmlformats.org/spreadsheetml/2006/main" count="319" uniqueCount="118">
  <si>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</si>
  <si>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</si>
  <si>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</si>
  <si>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</si>
  <si>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</si>
  <si>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</si>
  <si>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</si>
  <si>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</si>
  <si>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</si>
  <si>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</si>
  <si>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</si>
  <si>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</si>
  <si>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</si>
  <si>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</si>
  <si>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</si>
  <si>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</si>
  <si>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</si>
  <si>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</si>
  <si>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</si>
  <si>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</si>
  <si>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</si>
  <si>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</si>
  <si>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</si>
  <si>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</si>
  <si>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</si>
  <si>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</si>
  <si>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</si>
  <si>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</si>
  <si>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</si>
  <si>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</si>
  <si>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</si>
  <si>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</si>
  <si>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</si>
  <si>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</si>
  <si>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</si>
  <si>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</si>
  <si>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</si>
  <si>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</si>
  <si>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</si>
  <si>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</si>
  <si>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</si>
  <si>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</si>
  <si>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</si>
  <si>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</si>
  <si>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</si>
  <si>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</si>
  <si>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</si>
  <si>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</si>
  <si>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</si>
  <si>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</si>
  <si>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</si>
  <si>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</si>
  <si>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</si>
  <si>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</si>
  <si>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</si>
  <si>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</si>
  <si>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</si>
  <si>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</si>
  <si>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</si>
  <si>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</si>
  <si>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</si>
  <si>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</si>
  <si>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</si>
  <si>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</si>
  <si>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</si>
  <si>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</si>
  <si>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</si>
  <si>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</si>
  <si>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</si>
  <si>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</si>
  <si>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</si>
  <si>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</si>
  <si>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</si>
  <si>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</si>
  <si>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</si>
  <si>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</si>
  <si>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</si>
  <si>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</si>
  <si>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</si>
  <si>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</si>
  <si>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</si>
  <si>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</si>
  <si>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</si>
  <si>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</si>
  <si>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</si>
  <si>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</si>
  <si>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</si>
  <si>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</si>
  <si>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</si>
  <si>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</si>
  <si>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</si>
  <si>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</si>
  <si>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</si>
  <si>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</si>
  <si>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</si>
  <si>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</si>
  <si>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庄内町</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</si>
  <si>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</si>
  <si>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</si>
  <si>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</si>
  <si>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</si>
  <si>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</si>
  <si>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</si>
  <si>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</si>
  <si>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</si>
  <si>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</si>
  <si>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</si>
  <si>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</si>
  <si>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</si>
  <si>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</si>
  <si>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</si>
  <si>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</si>
  <si>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</si>
  <si>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</si>
  <si>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</si>
  <si>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平成31年4月から地方公営企業法を適用したことから、前年度以前の比較数値は無しとなっている。
　経常収支比率については、黒字収支となり、累積欠損金は発生しなかったが、健全経営を続けていくために、更なる費用の削減等に取り組む必要がある。
　流動比率については、建設改良費等に充てられた企業債の償還が大きいため類似団体平均より低い結果となった。
　企業債残高対事業規模比率については、比率が0％となっているが、これは一般会計を財源としているためである。なお、企業債残高は年々減少している。
　経費回収率については、類似団体平均よりも上回ったが汚水処理に係る費用を使用料以外の収入で賄う結果となった。
　汚水処理原価については、費用の削減等により類似団体平均よりも低い結果となった。
　施設利用率については、5割を切る利用状況にあり、今後も人口減少等による利用率の低下は避けられない状況にあることから、処理施設の統廃合等を検討する必要がある。
　水洗化率については、類似団体平均より高い結果となり、毎年微増となっている。</t>
    <rPh sb="1" eb="3">
      <t>ヘイセイ</t>
    </rPh>
    <rPh sb="5" eb="6">
      <t>ネン</t>
    </rPh>
    <rPh sb="7" eb="8">
      <t>ガツ</t>
    </rPh>
    <rPh sb="27" eb="30">
      <t>ゼンネンド</t>
    </rPh>
    <rPh sb="30" eb="32">
      <t>イゼン</t>
    </rPh>
    <rPh sb="33" eb="35">
      <t>ヒカク</t>
    </rPh>
    <rPh sb="35" eb="37">
      <t>スウチ</t>
    </rPh>
    <rPh sb="38" eb="39">
      <t>ナ</t>
    </rPh>
    <rPh sb="49" eb="51">
      <t>ケイジョウ</t>
    </rPh>
    <rPh sb="61" eb="63">
      <t>クロジ</t>
    </rPh>
    <rPh sb="63" eb="65">
      <t>シュウシ</t>
    </rPh>
    <rPh sb="69" eb="71">
      <t>ルイセキ</t>
    </rPh>
    <rPh sb="71" eb="73">
      <t>ケッソン</t>
    </rPh>
    <rPh sb="73" eb="74">
      <t>キン</t>
    </rPh>
    <rPh sb="75" eb="77">
      <t>ハッセイ</t>
    </rPh>
    <rPh sb="84" eb="86">
      <t>ケンゼン</t>
    </rPh>
    <rPh sb="86" eb="88">
      <t>ケイエイ</t>
    </rPh>
    <rPh sb="89" eb="90">
      <t>ツヅ</t>
    </rPh>
    <rPh sb="98" eb="99">
      <t>サラ</t>
    </rPh>
    <rPh sb="101" eb="103">
      <t>ヒヨウ</t>
    </rPh>
    <rPh sb="104" eb="107">
      <t>サクゲンナド</t>
    </rPh>
    <rPh sb="108" eb="109">
      <t>ト</t>
    </rPh>
    <rPh sb="110" eb="111">
      <t>ク</t>
    </rPh>
    <rPh sb="112" eb="114">
      <t>ヒツヨウ</t>
    </rPh>
    <rPh sb="120" eb="122">
      <t>リュウドウ</t>
    </rPh>
    <rPh sb="122" eb="124">
      <t>ヒリツ</t>
    </rPh>
    <rPh sb="130" eb="132">
      <t>ケンセツ</t>
    </rPh>
    <rPh sb="132" eb="134">
      <t>カイリョウ</t>
    </rPh>
    <rPh sb="134" eb="136">
      <t>ヒナド</t>
    </rPh>
    <rPh sb="137" eb="138">
      <t>ア</t>
    </rPh>
    <rPh sb="142" eb="144">
      <t>キギョウ</t>
    </rPh>
    <rPh sb="144" eb="145">
      <t>サイ</t>
    </rPh>
    <rPh sb="146" eb="148">
      <t>ショウカン</t>
    </rPh>
    <rPh sb="149" eb="150">
      <t>オオ</t>
    </rPh>
    <rPh sb="162" eb="163">
      <t>ヒク</t>
    </rPh>
    <rPh sb="164" eb="166">
      <t>ケッカ</t>
    </rPh>
    <rPh sb="260" eb="262">
      <t>ヘイキン</t>
    </rPh>
    <rPh sb="265" eb="267">
      <t>ウワマワ</t>
    </rPh>
    <rPh sb="270" eb="272">
      <t>オスイ</t>
    </rPh>
    <rPh sb="272" eb="274">
      <t>ショリ</t>
    </rPh>
    <rPh sb="275" eb="276">
      <t>カカ</t>
    </rPh>
    <rPh sb="277" eb="279">
      <t>ヒヨウ</t>
    </rPh>
    <rPh sb="280" eb="282">
      <t>シヨウ</t>
    </rPh>
    <rPh sb="282" eb="283">
      <t>リョウ</t>
    </rPh>
    <rPh sb="283" eb="285">
      <t>イガイ</t>
    </rPh>
    <rPh sb="286" eb="288">
      <t>シュウニュウ</t>
    </rPh>
    <rPh sb="289" eb="290">
      <t>マカナ</t>
    </rPh>
    <rPh sb="291" eb="293">
      <t>ケッカ</t>
    </rPh>
    <rPh sb="312" eb="314">
      <t>ヒヨウ</t>
    </rPh>
    <rPh sb="315" eb="318">
      <t>サクゲンナド</t>
    </rPh>
    <rPh sb="325" eb="327">
      <t>ヘイキン</t>
    </rPh>
    <rPh sb="330" eb="331">
      <t>ヒク</t>
    </rPh>
    <rPh sb="332" eb="334">
      <t>ケッカ</t>
    </rPh>
    <rPh sb="441" eb="443">
      <t>ケッカ</t>
    </rPh>
    <rPh sb="447" eb="449">
      <t>マイトシ</t>
    </rPh>
    <rPh sb="449" eb="451">
      <t>ビゾウ</t>
    </rPh>
    <phoneticPr fontId="4"/>
  </si>
  <si>
    <t>　整備が開始された昭和61年から30年以上が経過しているが、管渠については小口径の塩ビ管を使用しているため、標準耐用年数（50年）を超えるものはない。
　しかしながら、処理施設やマンホールポンプ等の機器及び計器類の老朽化が激しいことから、平成28年度より計画的な更新を行っている。
　今後急激に耐用年数を迎える資産が増えることから、施設の機能保持のため、令和2年度に最適整備構想を策定する。</t>
    <rPh sb="107" eb="110">
      <t>ロウキュウカ</t>
    </rPh>
    <rPh sb="111" eb="112">
      <t>ハゲ</t>
    </rPh>
    <rPh sb="142" eb="144">
      <t>コンゴ</t>
    </rPh>
    <rPh sb="144" eb="146">
      <t>キュウゲキ</t>
    </rPh>
    <rPh sb="147" eb="149">
      <t>タイヨウ</t>
    </rPh>
    <rPh sb="149" eb="151">
      <t>ネンスウ</t>
    </rPh>
    <rPh sb="152" eb="153">
      <t>ムカ</t>
    </rPh>
    <rPh sb="155" eb="157">
      <t>シサン</t>
    </rPh>
    <rPh sb="158" eb="159">
      <t>フ</t>
    </rPh>
    <rPh sb="166" eb="168">
      <t>シセツ</t>
    </rPh>
    <rPh sb="177" eb="179">
      <t>レイワ</t>
    </rPh>
    <rPh sb="180" eb="182">
      <t>ネンド</t>
    </rPh>
    <rPh sb="183" eb="185">
      <t>サイテキ</t>
    </rPh>
    <rPh sb="185" eb="187">
      <t>セイビ</t>
    </rPh>
    <rPh sb="187" eb="189">
      <t>コウソウ</t>
    </rPh>
    <rPh sb="190" eb="192">
      <t>サクテイ</t>
    </rPh>
    <phoneticPr fontId="4"/>
  </si>
  <si>
    <t>　維持管理費の抑制に努めているものの、人口減少や節水意識の向上により使用料収入の大幅な伸びが今後期待できないことから、一般会計からの繰入金に頼らざるを得ない状況にある。
　企業債については、全額一般会計からの繰入により賄われているが、今後の企業債借入予定額を勘案しても、償還額は年々減少する見込みである。
　計画的な施設の更新・修繕等による費用の削減に加え、人口減少等に対応した効率的な施設利用の側面から、施設の統廃合による維持管理費の削減を検討している。
　また、平成31年4月より地方公営企業法を適用したことにより、経営状況・財政状況を明確化し、健全な下水道経営に努める。
　使用料の見直しについては、下水道使用料との画一的な見直しが求められることから、慎重な判断が必要となる。</t>
    <rPh sb="1" eb="3">
      <t>イジ</t>
    </rPh>
    <rPh sb="3" eb="6">
      <t>カンリヒ</t>
    </rPh>
    <rPh sb="7" eb="9">
      <t>ヨクセイ</t>
    </rPh>
    <rPh sb="10" eb="11">
      <t>ツト</t>
    </rPh>
    <rPh sb="95" eb="97">
      <t>ゼンガク</t>
    </rPh>
    <rPh sb="97" eb="99">
      <t>イッパン</t>
    </rPh>
    <rPh sb="99" eb="101">
      <t>カイケイ</t>
    </rPh>
    <rPh sb="104" eb="106">
      <t>クリイレ</t>
    </rPh>
    <rPh sb="109" eb="110">
      <t>マカナ</t>
    </rPh>
    <rPh sb="117" eb="119">
      <t>コンゴ</t>
    </rPh>
    <rPh sb="123" eb="125">
      <t>カリイレ</t>
    </rPh>
    <rPh sb="125" eb="127">
      <t>ヨテイ</t>
    </rPh>
    <rPh sb="127" eb="128">
      <t>ガク</t>
    </rPh>
    <rPh sb="129" eb="131">
      <t>カンアン</t>
    </rPh>
    <rPh sb="135" eb="137">
      <t>ショウカン</t>
    </rPh>
    <rPh sb="137" eb="138">
      <t>ガク</t>
    </rPh>
    <rPh sb="139" eb="141">
      <t>ネンネン</t>
    </rPh>
    <rPh sb="141" eb="143">
      <t>ゲンショウ</t>
    </rPh>
    <rPh sb="145" eb="147">
      <t>ミコ</t>
    </rPh>
    <rPh sb="154" eb="157">
      <t>ケイカクテキ</t>
    </rPh>
    <rPh sb="158" eb="160">
      <t>シセツ</t>
    </rPh>
    <rPh sb="161" eb="163">
      <t>コウシン</t>
    </rPh>
    <rPh sb="164" eb="166">
      <t>シュウゼン</t>
    </rPh>
    <rPh sb="166" eb="167">
      <t>トウ</t>
    </rPh>
    <rPh sb="170" eb="172">
      <t>ヒヨウ</t>
    </rPh>
    <rPh sb="173" eb="175">
      <t>サクゲン</t>
    </rPh>
    <rPh sb="176" eb="177">
      <t>クワ</t>
    </rPh>
    <rPh sb="179" eb="181">
      <t>ジンコウ</t>
    </rPh>
    <rPh sb="181" eb="183">
      <t>ゲンショウ</t>
    </rPh>
    <rPh sb="183" eb="184">
      <t>トウ</t>
    </rPh>
    <rPh sb="185" eb="187">
      <t>タイオウ</t>
    </rPh>
    <rPh sb="189" eb="192">
      <t>コウリツテキ</t>
    </rPh>
    <rPh sb="193" eb="195">
      <t>シセツ</t>
    </rPh>
    <rPh sb="195" eb="197">
      <t>リヨウ</t>
    </rPh>
    <rPh sb="198" eb="200">
      <t>ソクメン</t>
    </rPh>
    <rPh sb="203" eb="205">
      <t>シセツ</t>
    </rPh>
    <rPh sb="206" eb="209">
      <t>トウハイゴウ</t>
    </rPh>
    <rPh sb="212" eb="214">
      <t>イジ</t>
    </rPh>
    <rPh sb="214" eb="217">
      <t>カンリヒ</t>
    </rPh>
    <rPh sb="218" eb="220">
      <t>サクゲン</t>
    </rPh>
    <rPh sb="221" eb="223">
      <t>ケントウ</t>
    </rPh>
    <rPh sb="272" eb="273">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</si>
</sst>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5D3-47ED-9628-D33465EB35F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35D3-47ED-9628-D33465EB35F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45.13</c:v>
                </c:pt>
              </c:numCache>
            </c:numRef>
          </c:val>
          <c:extLst>
            <c:ext xmlns:c16="http://schemas.microsoft.com/office/drawing/2014/chart" uri="{C3380CC4-5D6E-409C-BE32-E72D297353CC}">
              <c16:uniqueId val="{00000000-8D85-4D63-B8F8-48B85CA2C27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54.06</c:v>
                </c:pt>
              </c:numCache>
            </c:numRef>
          </c:val>
          <c:smooth val="0"/>
          <c:extLst>
            <c:ext xmlns:c16="http://schemas.microsoft.com/office/drawing/2014/chart" uri="{C3380CC4-5D6E-409C-BE32-E72D297353CC}">
              <c16:uniqueId val="{00000001-8D85-4D63-B8F8-48B85CA2C27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96.71</c:v>
                </c:pt>
              </c:numCache>
            </c:numRef>
          </c:val>
          <c:extLst>
            <c:ext xmlns:c16="http://schemas.microsoft.com/office/drawing/2014/chart" uri="{C3380CC4-5D6E-409C-BE32-E72D297353CC}">
              <c16:uniqueId val="{00000000-7DDF-40AB-959F-DD2F8728526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90.11</c:v>
                </c:pt>
              </c:numCache>
            </c:numRef>
          </c:val>
          <c:smooth val="0"/>
          <c:extLst>
            <c:ext xmlns:c16="http://schemas.microsoft.com/office/drawing/2014/chart" uri="{C3380CC4-5D6E-409C-BE32-E72D297353CC}">
              <c16:uniqueId val="{00000001-7DDF-40AB-959F-DD2F8728526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101.59</c:v>
                </c:pt>
              </c:numCache>
            </c:numRef>
          </c:val>
          <c:extLst>
            <c:ext xmlns:c16="http://schemas.microsoft.com/office/drawing/2014/chart" uri="{C3380CC4-5D6E-409C-BE32-E72D297353CC}">
              <c16:uniqueId val="{00000000-3EA1-4A4D-8340-991D0CB82FE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101.91</c:v>
                </c:pt>
              </c:numCache>
            </c:numRef>
          </c:val>
          <c:smooth val="0"/>
          <c:extLst>
            <c:ext xmlns:c16="http://schemas.microsoft.com/office/drawing/2014/chart" uri="{C3380CC4-5D6E-409C-BE32-E72D297353CC}">
              <c16:uniqueId val="{00000001-3EA1-4A4D-8340-991D0CB82FE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4.22</c:v>
                </c:pt>
              </c:numCache>
            </c:numRef>
          </c:val>
          <c:extLst>
            <c:ext xmlns:c16="http://schemas.microsoft.com/office/drawing/2014/chart" uri="{C3380CC4-5D6E-409C-BE32-E72D297353CC}">
              <c16:uniqueId val="{00000000-CB7C-4240-B21D-2C5632266DE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28.19</c:v>
                </c:pt>
              </c:numCache>
            </c:numRef>
          </c:val>
          <c:smooth val="0"/>
          <c:extLst>
            <c:ext xmlns:c16="http://schemas.microsoft.com/office/drawing/2014/chart" uri="{C3380CC4-5D6E-409C-BE32-E72D297353CC}">
              <c16:uniqueId val="{00000001-CB7C-4240-B21D-2C5632266DE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8DE-4696-9B6F-66500871B64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78DE-4696-9B6F-66500871B64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C77-4D71-BC8C-542DD0FE07A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127.98</c:v>
                </c:pt>
              </c:numCache>
            </c:numRef>
          </c:val>
          <c:smooth val="0"/>
          <c:extLst>
            <c:ext xmlns:c16="http://schemas.microsoft.com/office/drawing/2014/chart" uri="{C3380CC4-5D6E-409C-BE32-E72D297353CC}">
              <c16:uniqueId val="{00000001-3C77-4D71-BC8C-542DD0FE07A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23.03</c:v>
                </c:pt>
              </c:numCache>
            </c:numRef>
          </c:val>
          <c:extLst>
            <c:ext xmlns:c16="http://schemas.microsoft.com/office/drawing/2014/chart" uri="{C3380CC4-5D6E-409C-BE32-E72D297353CC}">
              <c16:uniqueId val="{00000000-4E30-4C7F-99D6-CDFAC6F3637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44.14</c:v>
                </c:pt>
              </c:numCache>
            </c:numRef>
          </c:val>
          <c:smooth val="0"/>
          <c:extLst>
            <c:ext xmlns:c16="http://schemas.microsoft.com/office/drawing/2014/chart" uri="{C3380CC4-5D6E-409C-BE32-E72D297353CC}">
              <c16:uniqueId val="{00000001-4E30-4C7F-99D6-CDFAC6F3637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A3C-46E7-A268-B2D0B14EBDE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654.71</c:v>
                </c:pt>
              </c:numCache>
            </c:numRef>
          </c:val>
          <c:smooth val="0"/>
          <c:extLst>
            <c:ext xmlns:c16="http://schemas.microsoft.com/office/drawing/2014/chart" uri="{C3380CC4-5D6E-409C-BE32-E72D297353CC}">
              <c16:uniqueId val="{00000001-BA3C-46E7-A268-B2D0B14EBDE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90.73</c:v>
                </c:pt>
              </c:numCache>
            </c:numRef>
          </c:val>
          <c:extLst>
            <c:ext xmlns:c16="http://schemas.microsoft.com/office/drawing/2014/chart" uri="{C3380CC4-5D6E-409C-BE32-E72D297353CC}">
              <c16:uniqueId val="{00000000-E53F-4570-910D-89AA072FD90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65.37</c:v>
                </c:pt>
              </c:numCache>
            </c:numRef>
          </c:val>
          <c:smooth val="0"/>
          <c:extLst>
            <c:ext xmlns:c16="http://schemas.microsoft.com/office/drawing/2014/chart" uri="{C3380CC4-5D6E-409C-BE32-E72D297353CC}">
              <c16:uniqueId val="{00000001-E53F-4570-910D-89AA072FD90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161.03</c:v>
                </c:pt>
              </c:numCache>
            </c:numRef>
          </c:val>
          <c:extLst>
            <c:ext xmlns:c16="http://schemas.microsoft.com/office/drawing/2014/chart" uri="{C3380CC4-5D6E-409C-BE32-E72D297353CC}">
              <c16:uniqueId val="{00000000-90D7-4A4F-8797-024377F7FBA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228.99</c:v>
                </c:pt>
              </c:numCache>
            </c:numRef>
          </c:val>
          <c:smooth val="0"/>
          <c:extLst>
            <c:ext xmlns:c16="http://schemas.microsoft.com/office/drawing/2014/chart" uri="{C3380CC4-5D6E-409C-BE32-E72D297353CC}">
              <c16:uniqueId val="{00000001-90D7-4A4F-8797-024377F7FBA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X56" zoomScale="90" zoomScaleNormal="9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山形県　庄内町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20996</v>
      </c>
      <c r="AM8" s="69"/>
      <c r="AN8" s="69"/>
      <c r="AO8" s="69"/>
      <c r="AP8" s="69"/>
      <c r="AQ8" s="69"/>
      <c r="AR8" s="69"/>
      <c r="AS8" s="69"/>
      <c r="AT8" s="68">
        <f>データ!T6</f>
        <v>249.17</v>
      </c>
      <c r="AU8" s="68"/>
      <c r="AV8" s="68"/>
      <c r="AW8" s="68"/>
      <c r="AX8" s="68"/>
      <c r="AY8" s="68"/>
      <c r="AZ8" s="68"/>
      <c r="BA8" s="68"/>
      <c r="BB8" s="68">
        <f>データ!U6</f>
        <v>84.26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69.900000000000006</v>
      </c>
      <c r="J10" s="68"/>
      <c r="K10" s="68"/>
      <c r="L10" s="68"/>
      <c r="M10" s="68"/>
      <c r="N10" s="68"/>
      <c r="O10" s="68"/>
      <c r="P10" s="68">
        <f>データ!P6</f>
        <v>19.940000000000001</v>
      </c>
      <c r="Q10" s="68"/>
      <c r="R10" s="68"/>
      <c r="S10" s="68"/>
      <c r="T10" s="68"/>
      <c r="U10" s="68"/>
      <c r="V10" s="68"/>
      <c r="W10" s="68">
        <f>データ!Q6</f>
        <v>96.67</v>
      </c>
      <c r="X10" s="68"/>
      <c r="Y10" s="68"/>
      <c r="Z10" s="68"/>
      <c r="AA10" s="68"/>
      <c r="AB10" s="68"/>
      <c r="AC10" s="68"/>
      <c r="AD10" s="69">
        <f>データ!R6</f>
        <v>3146</v>
      </c>
      <c r="AE10" s="69"/>
      <c r="AF10" s="69"/>
      <c r="AG10" s="69"/>
      <c r="AH10" s="69"/>
      <c r="AI10" s="69"/>
      <c r="AJ10" s="69"/>
      <c r="AK10" s="2"/>
      <c r="AL10" s="69">
        <f>データ!V6</f>
        <v>4158</v>
      </c>
      <c r="AM10" s="69"/>
      <c r="AN10" s="69"/>
      <c r="AO10" s="69"/>
      <c r="AP10" s="69"/>
      <c r="AQ10" s="69"/>
      <c r="AR10" s="69"/>
      <c r="AS10" s="69"/>
      <c r="AT10" s="68">
        <f>データ!W6</f>
        <v>2.79</v>
      </c>
      <c r="AU10" s="68"/>
      <c r="AV10" s="68"/>
      <c r="AW10" s="68"/>
      <c r="AX10" s="68"/>
      <c r="AY10" s="68"/>
      <c r="AZ10" s="68"/>
      <c r="BA10" s="68"/>
      <c r="BB10" s="68">
        <f>データ!X6</f>
        <v>1490.32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XWAkvsLj4CcJzUwJsk5rcEMzE829YaWoUNPv+w17DtY9s+TiDXgHeEk/Z4GbKgTC04jmKYdjN+VWYpfD9UcaEw==" saltValue="ysE5XFFBKs29gqZB7fOvn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64289</v>
      </c>
      <c r="D6" s="33">
        <f t="shared" si="3"/>
        <v>46</v>
      </c>
      <c r="E6" s="33">
        <f t="shared" si="3"/>
        <v>17</v>
      </c>
      <c r="F6" s="33">
        <f t="shared" si="3"/>
        <v>5</v>
      </c>
      <c r="G6" s="33">
        <f t="shared" si="3"/>
        <v>0</v>
      </c>
      <c r="H6" s="33" t="str">
        <f t="shared" si="3"/>
        <v>山形県　庄内町</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69.900000000000006</v>
      </c>
      <c r="P6" s="34">
        <f t="shared" si="3"/>
        <v>19.940000000000001</v>
      </c>
      <c r="Q6" s="34">
        <f t="shared" si="3"/>
        <v>96.67</v>
      </c>
      <c r="R6" s="34">
        <f t="shared" si="3"/>
        <v>3146</v>
      </c>
      <c r="S6" s="34">
        <f t="shared" si="3"/>
        <v>20996</v>
      </c>
      <c r="T6" s="34">
        <f t="shared" si="3"/>
        <v>249.17</v>
      </c>
      <c r="U6" s="34">
        <f t="shared" si="3"/>
        <v>84.26</v>
      </c>
      <c r="V6" s="34">
        <f t="shared" si="3"/>
        <v>4158</v>
      </c>
      <c r="W6" s="34">
        <f t="shared" si="3"/>
        <v>2.79</v>
      </c>
      <c r="X6" s="34">
        <f t="shared" si="3"/>
        <v>1490.32</v>
      </c>
      <c r="Y6" s="35" t="str">
        <f>IF(Y7="",NA(),Y7)</f>
        <v>-</v>
      </c>
      <c r="Z6" s="35" t="str">
        <f t="shared" ref="Z6:AH6" si="4">IF(Z7="",NA(),Z7)</f>
        <v>-</v>
      </c>
      <c r="AA6" s="35" t="str">
        <f t="shared" si="4"/>
        <v>-</v>
      </c>
      <c r="AB6" s="35" t="str">
        <f t="shared" si="4"/>
        <v>-</v>
      </c>
      <c r="AC6" s="35">
        <f t="shared" si="4"/>
        <v>101.59</v>
      </c>
      <c r="AD6" s="35" t="str">
        <f t="shared" si="4"/>
        <v>-</v>
      </c>
      <c r="AE6" s="35" t="str">
        <f t="shared" si="4"/>
        <v>-</v>
      </c>
      <c r="AF6" s="35" t="str">
        <f t="shared" si="4"/>
        <v>-</v>
      </c>
      <c r="AG6" s="35" t="str">
        <f t="shared" si="4"/>
        <v>-</v>
      </c>
      <c r="AH6" s="35">
        <f t="shared" si="4"/>
        <v>101.91</v>
      </c>
      <c r="AI6" s="34" t="str">
        <f>IF(AI7="","",IF(AI7="-","【-】","【"&amp;SUBSTITUTE(TEXT(AI7,"#,##0.00"),"-","△")&amp;"】"))</f>
        <v>【102.97】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127.98</v>
      </c>
      <c r="AT6" s="34" t="str">
        <f>IF(AT7="","",IF(AT7="-","【-】","【"&amp;SUBSTITUTE(TEXT(AT7,"#,##0.00"),"-","△")&amp;"】"))</f>
        <v>【165.48】</v>
      </c>
      <c r="AU6" s="35" t="str">
        <f>IF(AU7="",NA(),AU7)</f>
        <v>-</v>
      </c>
      <c r="AV6" s="35" t="str">
        <f t="shared" ref="AV6:BD6" si="6">IF(AV7="",NA(),AV7)</f>
        <v>-</v>
      </c>
      <c r="AW6" s="35" t="str">
        <f t="shared" si="6"/>
        <v>-</v>
      </c>
      <c r="AX6" s="35" t="str">
        <f t="shared" si="6"/>
        <v>-</v>
      </c>
      <c r="AY6" s="35">
        <f t="shared" si="6"/>
        <v>23.03</v>
      </c>
      <c r="AZ6" s="35" t="str">
        <f t="shared" si="6"/>
        <v>-</v>
      </c>
      <c r="BA6" s="35" t="str">
        <f t="shared" si="6"/>
        <v>-</v>
      </c>
      <c r="BB6" s="35" t="str">
        <f t="shared" si="6"/>
        <v>-</v>
      </c>
      <c r="BC6" s="35" t="str">
        <f t="shared" si="6"/>
        <v>-</v>
      </c>
      <c r="BD6" s="35">
        <f t="shared" si="6"/>
        <v>44.14</v>
      </c>
      <c r="BE6" s="34" t="str">
        <f>IF(BE7="","",IF(BE7="-","【-】","【"&amp;SUBSTITUTE(TEXT(BE7,"#,##0.00"),"-","△")&amp;"】"))</f>
        <v>【33.84】</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654.71</v>
      </c>
      <c r="BP6" s="34" t="str">
        <f>IF(BP7="","",IF(BP7="-","【-】","【"&amp;SUBSTITUTE(TEXT(BP7,"#,##0.00"),"-","△")&amp;"】"))</f>
        <v>【765.47】</v>
      </c>
      <c r="BQ6" s="35" t="str">
        <f>IF(BQ7="",NA(),BQ7)</f>
        <v>-</v>
      </c>
      <c r="BR6" s="35" t="str">
        <f t="shared" ref="BR6:BZ6" si="8">IF(BR7="",NA(),BR7)</f>
        <v>-</v>
      </c>
      <c r="BS6" s="35" t="str">
        <f t="shared" si="8"/>
        <v>-</v>
      </c>
      <c r="BT6" s="35" t="str">
        <f t="shared" si="8"/>
        <v>-</v>
      </c>
      <c r="BU6" s="35">
        <f t="shared" si="8"/>
        <v>90.73</v>
      </c>
      <c r="BV6" s="35" t="str">
        <f t="shared" si="8"/>
        <v>-</v>
      </c>
      <c r="BW6" s="35" t="str">
        <f t="shared" si="8"/>
        <v>-</v>
      </c>
      <c r="BX6" s="35" t="str">
        <f t="shared" si="8"/>
        <v>-</v>
      </c>
      <c r="BY6" s="35" t="str">
        <f t="shared" si="8"/>
        <v>-</v>
      </c>
      <c r="BZ6" s="35">
        <f t="shared" si="8"/>
        <v>65.37</v>
      </c>
      <c r="CA6" s="34" t="str">
        <f>IF(CA7="","",IF(CA7="-","【-】","【"&amp;SUBSTITUTE(TEXT(CA7,"#,##0.00"),"-","△")&amp;"】"))</f>
        <v>【59.59】</v>
      </c>
      <c r="CB6" s="35" t="str">
        <f>IF(CB7="",NA(),CB7)</f>
        <v>-</v>
      </c>
      <c r="CC6" s="35" t="str">
        <f t="shared" ref="CC6:CK6" si="9">IF(CC7="",NA(),CC7)</f>
        <v>-</v>
      </c>
      <c r="CD6" s="35" t="str">
        <f t="shared" si="9"/>
        <v>-</v>
      </c>
      <c r="CE6" s="35" t="str">
        <f t="shared" si="9"/>
        <v>-</v>
      </c>
      <c r="CF6" s="35">
        <f t="shared" si="9"/>
        <v>161.03</v>
      </c>
      <c r="CG6" s="35" t="str">
        <f t="shared" si="9"/>
        <v>-</v>
      </c>
      <c r="CH6" s="35" t="str">
        <f t="shared" si="9"/>
        <v>-</v>
      </c>
      <c r="CI6" s="35" t="str">
        <f t="shared" si="9"/>
        <v>-</v>
      </c>
      <c r="CJ6" s="35" t="str">
        <f t="shared" si="9"/>
        <v>-</v>
      </c>
      <c r="CK6" s="35">
        <f t="shared" si="9"/>
        <v>228.99</v>
      </c>
      <c r="CL6" s="34" t="str">
        <f>IF(CL7="","",IF(CL7="-","【-】","【"&amp;SUBSTITUTE(TEXT(CL7,"#,##0.00"),"-","△")&amp;"】"))</f>
        <v>【257.86】</v>
      </c>
      <c r="CM6" s="35" t="str">
        <f>IF(CM7="",NA(),CM7)</f>
        <v>-</v>
      </c>
      <c r="CN6" s="35" t="str">
        <f t="shared" ref="CN6:CV6" si="10">IF(CN7="",NA(),CN7)</f>
        <v>-</v>
      </c>
      <c r="CO6" s="35" t="str">
        <f t="shared" si="10"/>
        <v>-</v>
      </c>
      <c r="CP6" s="35" t="str">
        <f t="shared" si="10"/>
        <v>-</v>
      </c>
      <c r="CQ6" s="35">
        <f t="shared" si="10"/>
        <v>45.13</v>
      </c>
      <c r="CR6" s="35" t="str">
        <f t="shared" si="10"/>
        <v>-</v>
      </c>
      <c r="CS6" s="35" t="str">
        <f t="shared" si="10"/>
        <v>-</v>
      </c>
      <c r="CT6" s="35" t="str">
        <f t="shared" si="10"/>
        <v>-</v>
      </c>
      <c r="CU6" s="35" t="str">
        <f t="shared" si="10"/>
        <v>-</v>
      </c>
      <c r="CV6" s="35">
        <f t="shared" si="10"/>
        <v>54.06</v>
      </c>
      <c r="CW6" s="34" t="str">
        <f>IF(CW7="","",IF(CW7="-","【-】","【"&amp;SUBSTITUTE(TEXT(CW7,"#,##0.00"),"-","△")&amp;"】"))</f>
        <v>【51.30】</v>
      </c>
      <c r="CX6" s="35" t="str">
        <f>IF(CX7="",NA(),CX7)</f>
        <v>-</v>
      </c>
      <c r="CY6" s="35" t="str">
        <f t="shared" ref="CY6:DG6" si="11">IF(CY7="",NA(),CY7)</f>
        <v>-</v>
      </c>
      <c r="CZ6" s="35" t="str">
        <f t="shared" si="11"/>
        <v>-</v>
      </c>
      <c r="DA6" s="35" t="str">
        <f t="shared" si="11"/>
        <v>-</v>
      </c>
      <c r="DB6" s="35">
        <f t="shared" si="11"/>
        <v>96.71</v>
      </c>
      <c r="DC6" s="35" t="str">
        <f t="shared" si="11"/>
        <v>-</v>
      </c>
      <c r="DD6" s="35" t="str">
        <f t="shared" si="11"/>
        <v>-</v>
      </c>
      <c r="DE6" s="35" t="str">
        <f t="shared" si="11"/>
        <v>-</v>
      </c>
      <c r="DF6" s="35" t="str">
        <f t="shared" si="11"/>
        <v>-</v>
      </c>
      <c r="DG6" s="35">
        <f t="shared" si="11"/>
        <v>90.11</v>
      </c>
      <c r="DH6" s="34" t="str">
        <f>IF(DH7="","",IF(DH7="-","【-】","【"&amp;SUBSTITUTE(TEXT(DH7,"#,##0.00"),"-","△")&amp;"】"))</f>
        <v>【86.22】</v>
      </c>
      <c r="DI6" s="35" t="str">
        <f>IF(DI7="",NA(),DI7)</f>
        <v>-</v>
      </c>
      <c r="DJ6" s="35" t="str">
        <f t="shared" ref="DJ6:DR6" si="12">IF(DJ7="",NA(),DJ7)</f>
        <v>-</v>
      </c>
      <c r="DK6" s="35" t="str">
        <f t="shared" si="12"/>
        <v>-</v>
      </c>
      <c r="DL6" s="35" t="str">
        <f t="shared" si="12"/>
        <v>-</v>
      </c>
      <c r="DM6" s="35">
        <f t="shared" si="12"/>
        <v>4.22</v>
      </c>
      <c r="DN6" s="35" t="str">
        <f t="shared" si="12"/>
        <v>-</v>
      </c>
      <c r="DO6" s="35" t="str">
        <f t="shared" si="12"/>
        <v>-</v>
      </c>
      <c r="DP6" s="35" t="str">
        <f t="shared" si="12"/>
        <v>-</v>
      </c>
      <c r="DQ6" s="35" t="str">
        <f t="shared" si="12"/>
        <v>-</v>
      </c>
      <c r="DR6" s="35">
        <f t="shared" si="12"/>
        <v>28.19</v>
      </c>
      <c r="DS6" s="34" t="str">
        <f>IF(DS7="","",IF(DS7="-","【-】","【"&amp;SUBSTITUTE(TEXT(DS7,"#,##0.00"),"-","△")&amp;"】"))</f>
        <v>【24.97】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0.02</v>
      </c>
      <c r="EO6" s="34" t="str">
        <f>IF(EO7="","",IF(EO7="-","【-】","【"&amp;SUBSTITUTE(TEXT(EO7,"#,##0.00"),"-","△")&amp;"】"))</f>
        <v>【0.02】</v>
      </c>
    </row>
    <row r="7" spans="1:148" s="36" customFormat="1" x14ac:dyDescent="0.15">
      <c r="A7" s="28"/>
      <c r="B7" s="37">
        <v>2019</v>
      </c>
      <c r="C7" s="37">
        <v>64289</v>
      </c>
      <c r="D7" s="37">
        <v>46</v>
      </c>
      <c r="E7" s="37">
        <v>17</v>
      </c>
      <c r="F7" s="37">
        <v>5</v>
      </c>
      <c r="G7" s="37">
        <v>0</v>
      </c>
      <c r="H7" s="37" t="s">
        <v>96</v>
      </c>
      <c r="I7" s="37" t="s">
        <v>97</v>
      </c>
      <c r="J7" s="37" t="s">
        <v>98</v>
      </c>
      <c r="K7" s="37" t="s">
        <v>99</v>
      </c>
      <c r="L7" s="37" t="s">
        <v>100</v>
      </c>
      <c r="M7" s="37" t="s">
        <v>101</v>
      </c>
      <c r="N7" s="38" t="s">
        <v>102</v>
      </c>
      <c r="O7" s="38">
        <v>69.900000000000006</v>
      </c>
      <c r="P7" s="38">
        <v>19.940000000000001</v>
      </c>
      <c r="Q7" s="38">
        <v>96.67</v>
      </c>
      <c r="R7" s="38">
        <v>3146</v>
      </c>
      <c r="S7" s="38">
        <v>20996</v>
      </c>
      <c r="T7" s="38">
        <v>249.17</v>
      </c>
      <c r="U7" s="38">
        <v>84.26</v>
      </c>
      <c r="V7" s="38">
        <v>4158</v>
      </c>
      <c r="W7" s="38">
        <v>2.79</v>
      </c>
      <c r="X7" s="38">
        <v>1490.32</v>
      </c>
      <c r="Y7" s="38" t="s">
        <v>102</v>
      </c>
      <c r="Z7" s="38" t="s">
        <v>102</v>
      </c>
      <c r="AA7" s="38" t="s">
        <v>102</v>
      </c>
      <c r="AB7" s="38" t="s">
        <v>102</v>
      </c>
      <c r="AC7" s="38">
        <v>101.59</v>
      </c>
      <c r="AD7" s="38" t="s">
        <v>102</v>
      </c>
      <c r="AE7" s="38" t="s">
        <v>102</v>
      </c>
      <c r="AF7" s="38" t="s">
        <v>102</v>
      </c>
      <c r="AG7" s="38" t="s">
        <v>102</v>
      </c>
      <c r="AH7" s="38">
        <v>101.91</v>
      </c>
      <c r="AI7" s="38">
        <v>102.97</v>
      </c>
      <c r="AJ7" s="38" t="s">
        <v>102</v>
      </c>
      <c r="AK7" s="38" t="s">
        <v>102</v>
      </c>
      <c r="AL7" s="38" t="s">
        <v>102</v>
      </c>
      <c r="AM7" s="38" t="s">
        <v>102</v>
      </c>
      <c r="AN7" s="38">
        <v>0</v>
      </c>
      <c r="AO7" s="38" t="s">
        <v>102</v>
      </c>
      <c r="AP7" s="38" t="s">
        <v>102</v>
      </c>
      <c r="AQ7" s="38" t="s">
        <v>102</v>
      </c>
      <c r="AR7" s="38" t="s">
        <v>102</v>
      </c>
      <c r="AS7" s="38">
        <v>127.98</v>
      </c>
      <c r="AT7" s="38">
        <v>165.48</v>
      </c>
      <c r="AU7" s="38" t="s">
        <v>102</v>
      </c>
      <c r="AV7" s="38" t="s">
        <v>102</v>
      </c>
      <c r="AW7" s="38" t="s">
        <v>102</v>
      </c>
      <c r="AX7" s="38" t="s">
        <v>102</v>
      </c>
      <c r="AY7" s="38">
        <v>23.03</v>
      </c>
      <c r="AZ7" s="38" t="s">
        <v>102</v>
      </c>
      <c r="BA7" s="38" t="s">
        <v>102</v>
      </c>
      <c r="BB7" s="38" t="s">
        <v>102</v>
      </c>
      <c r="BC7" s="38" t="s">
        <v>102</v>
      </c>
      <c r="BD7" s="38">
        <v>44.14</v>
      </c>
      <c r="BE7" s="38">
        <v>33.840000000000003</v>
      </c>
      <c r="BF7" s="38" t="s">
        <v>102</v>
      </c>
      <c r="BG7" s="38" t="s">
        <v>102</v>
      </c>
      <c r="BH7" s="38" t="s">
        <v>102</v>
      </c>
      <c r="BI7" s="38" t="s">
        <v>102</v>
      </c>
      <c r="BJ7" s="38">
        <v>0</v>
      </c>
      <c r="BK7" s="38" t="s">
        <v>102</v>
      </c>
      <c r="BL7" s="38" t="s">
        <v>102</v>
      </c>
      <c r="BM7" s="38" t="s">
        <v>102</v>
      </c>
      <c r="BN7" s="38" t="s">
        <v>102</v>
      </c>
      <c r="BO7" s="38">
        <v>654.71</v>
      </c>
      <c r="BP7" s="38">
        <v>765.47</v>
      </c>
      <c r="BQ7" s="38" t="s">
        <v>102</v>
      </c>
      <c r="BR7" s="38" t="s">
        <v>102</v>
      </c>
      <c r="BS7" s="38" t="s">
        <v>102</v>
      </c>
      <c r="BT7" s="38" t="s">
        <v>102</v>
      </c>
      <c r="BU7" s="38">
        <v>90.73</v>
      </c>
      <c r="BV7" s="38" t="s">
        <v>102</v>
      </c>
      <c r="BW7" s="38" t="s">
        <v>102</v>
      </c>
      <c r="BX7" s="38" t="s">
        <v>102</v>
      </c>
      <c r="BY7" s="38" t="s">
        <v>102</v>
      </c>
      <c r="BZ7" s="38">
        <v>65.37</v>
      </c>
      <c r="CA7" s="38">
        <v>59.59</v>
      </c>
      <c r="CB7" s="38" t="s">
        <v>102</v>
      </c>
      <c r="CC7" s="38" t="s">
        <v>102</v>
      </c>
      <c r="CD7" s="38" t="s">
        <v>102</v>
      </c>
      <c r="CE7" s="38" t="s">
        <v>102</v>
      </c>
      <c r="CF7" s="38">
        <v>161.03</v>
      </c>
      <c r="CG7" s="38" t="s">
        <v>102</v>
      </c>
      <c r="CH7" s="38" t="s">
        <v>102</v>
      </c>
      <c r="CI7" s="38" t="s">
        <v>102</v>
      </c>
      <c r="CJ7" s="38" t="s">
        <v>102</v>
      </c>
      <c r="CK7" s="38">
        <v>228.99</v>
      </c>
      <c r="CL7" s="38">
        <v>257.86</v>
      </c>
      <c r="CM7" s="38" t="s">
        <v>102</v>
      </c>
      <c r="CN7" s="38" t="s">
        <v>102</v>
      </c>
      <c r="CO7" s="38" t="s">
        <v>102</v>
      </c>
      <c r="CP7" s="38" t="s">
        <v>102</v>
      </c>
      <c r="CQ7" s="38">
        <v>45.13</v>
      </c>
      <c r="CR7" s="38" t="s">
        <v>102</v>
      </c>
      <c r="CS7" s="38" t="s">
        <v>102</v>
      </c>
      <c r="CT7" s="38" t="s">
        <v>102</v>
      </c>
      <c r="CU7" s="38" t="s">
        <v>102</v>
      </c>
      <c r="CV7" s="38">
        <v>54.06</v>
      </c>
      <c r="CW7" s="38">
        <v>51.3</v>
      </c>
      <c r="CX7" s="38" t="s">
        <v>102</v>
      </c>
      <c r="CY7" s="38" t="s">
        <v>102</v>
      </c>
      <c r="CZ7" s="38" t="s">
        <v>102</v>
      </c>
      <c r="DA7" s="38" t="s">
        <v>102</v>
      </c>
      <c r="DB7" s="38">
        <v>96.71</v>
      </c>
      <c r="DC7" s="38" t="s">
        <v>102</v>
      </c>
      <c r="DD7" s="38" t="s">
        <v>102</v>
      </c>
      <c r="DE7" s="38" t="s">
        <v>102</v>
      </c>
      <c r="DF7" s="38" t="s">
        <v>102</v>
      </c>
      <c r="DG7" s="38">
        <v>90.11</v>
      </c>
      <c r="DH7" s="38">
        <v>86.22</v>
      </c>
      <c r="DI7" s="38" t="s">
        <v>102</v>
      </c>
      <c r="DJ7" s="38" t="s">
        <v>102</v>
      </c>
      <c r="DK7" s="38" t="s">
        <v>102</v>
      </c>
      <c r="DL7" s="38" t="s">
        <v>102</v>
      </c>
      <c r="DM7" s="38">
        <v>4.22</v>
      </c>
      <c r="DN7" s="38" t="s">
        <v>102</v>
      </c>
      <c r="DO7" s="38" t="s">
        <v>102</v>
      </c>
      <c r="DP7" s="38" t="s">
        <v>102</v>
      </c>
      <c r="DQ7" s="38" t="s">
        <v>102</v>
      </c>
      <c r="DR7" s="38">
        <v>28.19</v>
      </c>
      <c r="DS7" s="38">
        <v>24.97</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112</v>
      </c>
      <c r="E13" t="s">
        <v>111</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2021-01-26T08:07:23Z</cp:lastPrinted>
  <dcterms:created xsi:type="dcterms:W3CDTF">2020-12-04T02:35:44Z</dcterms:created>
  <dcterms:modified xsi:type="dcterms:W3CDTF">2021-01-26T08:10:36Z</dcterms:modified>
  <cp:category/>
</cp:coreProperties>
</file>