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04業務係\★経営比較分析H27~          【県市町村課】\R04.1経営比較分析\添付書類一式\"/>
    </mc:Choice>
  </mc:AlternateContent>
  <workbookProtection workbookAlgorithmName="SHA-512" workbookHashValue="L5vSNsWtoo0vuJRz7lL57Ob81DjnQCFbkFcKwepxwtaYnmFVMvHn+09tnYuGdPE6eSpj5X9RaW2kcwXh3QQJWQ==" workbookSaltValue="EYUXbUPOVbnuhDT9r9plZg==" workbookSpinCount="100000" lockStructure="1"/>
  <bookViews>
    <workbookView xWindow="0" yWindow="0" windowWidth="15360" windowHeight="7632"/>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<sst xmlns="http://schemas.openxmlformats.org/spreadsheetml/2006/main" count="228" uniqueCount="113">
  <si>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</si>
  <si>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</si>
  <si>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</si>
  <si>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</si>
  <si>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</si>
  <si>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</si>
  <si>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</si>
  <si>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</si>
  <si>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</si>
  <si>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</si>
  <si>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</si>
  <si>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</si>
  <si>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</si>
  <si>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</si>
  <si>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</si>
  <si>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</si>
  <si>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</si>
  <si>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</si>
  <si>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</si>
  <si>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</si>
  <si>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</si>
  <si>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</si>
  <si>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</si>
  <si>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</si>
  <si>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</si>
  <si>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</si>
  <si>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</si>
  <si>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</si>
  <si>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</si>
  <si>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</si>
  <si>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</si>
  <si>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</si>
  <si>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</si>
  <si>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</si>
  <si>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</si>
  <si>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</si>
  <si>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</si>
  <si>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</si>
  <si>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</si>
  <si>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</si>
  <si>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</si>
  <si>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</si>
  <si>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</si>
  <si>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</si>
  <si>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</si>
  <si>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</si>
  <si>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</si>
  <si>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</si>
  <si>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</si>
  <si>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</si>
  <si>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</si>
  <si>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</si>
  <si>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</si>
  <si>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</si>
  <si>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</si>
  <si>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</si>
  <si>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</si>
  <si>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</si>
  <si>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</si>
  <si>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</si>
  <si>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</si>
  <si>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</si>
  <si>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</si>
  <si>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</si>
  <si>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</si>
  <si>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</si>
  <si>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</si>
  <si>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</si>
  <si>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</si>
  <si>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</si>
  <si>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</si>
  <si>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</si>
  <si>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</si>
  <si>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</si>
  <si>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</si>
  <si>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</si>
  <si>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</si>
  <si>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</si>
  <si>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</si>
  <si>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</si>
  <si>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</si>
  <si>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</si>
  <si>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</si>
  <si>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</si>
  <si>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</si>
  <si>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</si>
  <si>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</si>
  <si>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</si>
  <si>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</si>
  <si>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</si>
  <si>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</si>
  <si>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</si>
  <si>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</si>
  <si>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</si>
  <si>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</si>
  <si>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</si>
  <si>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</si>
  <si>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</si>
  <si>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</si>
  <si>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</si>
  <si>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</si>
  <si>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</si>
  <si>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</si>
  <si>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</si>
  <si>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</si>
  <si>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</si>
  <si>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</si>
  <si>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</si>
  <si>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</si>
  <si>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</si>
  <si>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今後も水道ビジョンに沿った事業運営と、アセットマネジメントを活用した中長期的な視野で、資産・財産管理を行い、経営の健全化に努めていく。</t>
    <phoneticPr fontId="4"/>
  </si>
  <si>
    <t>①経常収支比率は給水収益の減少と減価償却費の増加が影響して減少した。今後も給水人口の減少が予測されるため、より一層の経費削減の検討が必要である。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⑤料金回収率は給水人口の減少等による有収水量の減少が影響して減少した。引き続き人口減少等による有収水量の減少が予測されるため、今後もより一層の経費削減の検討が必要である。
⑥給水原価は類似団体とほぼ同じだが、今後も人口減少等による有収水量の減少が予測されるため、今後もより一層の経費削減の検討が必要である。
⑦施設利用率は類似団体より低い状態が継続している。広域化による施設の統廃合や水需要の規模に応じたダウンサイジングなど、効率化を図っていく必要がある。
⑧有収率は類似団体と比較して高い。引続き計画的な管路更新と定期的な漏水調査を実施する。</t>
    <rPh sb="16" eb="20">
      <t>ゲンカショウキャク</t>
    </rPh>
    <rPh sb="20" eb="21">
      <t>ヒ</t>
    </rPh>
    <rPh sb="22" eb="24">
      <t>ゾウカ</t>
    </rPh>
    <rPh sb="25" eb="27">
      <t>エイキョウ</t>
    </rPh>
    <rPh sb="436" eb="440">
      <t>ルイジダンタイ</t>
    </rPh>
    <rPh sb="442" eb="443">
      <t>ヒク</t>
    </rPh>
    <rPh sb="444" eb="446">
      <t>ジョウタイ</t>
    </rPh>
    <rPh sb="447" eb="449">
      <t>ケイゾク</t>
    </rPh>
    <rPh sb="454" eb="457">
      <t>コウイキカ</t>
    </rPh>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</si>
  <si>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③管路更新率は類似団体より低いが、更新する際はガス事業による供給管入替工事に合わせて施行して経費削減に努めている。更新費用の平準化を進めるとともに、計画的に更新、耐震化を図る必要がある。
</t>
    <rPh sb="135" eb="136">
      <t>ヒク</t>
    </rPh>
    <rPh sb="139" eb="141">
      <t>コウシン</t>
    </rPh>
    <rPh sb="143" eb="144">
      <t>サイ</t>
    </rPh>
    <rPh sb="147" eb="149">
      <t>ジギョウ</t>
    </rPh>
    <rPh sb="152" eb="155">
      <t>キョウキュウカン</t>
    </rPh>
    <rPh sb="155" eb="159">
      <t>イレカエコウジ</t>
    </rPh>
    <rPh sb="160" eb="161">
      <t>ア</t>
    </rPh>
    <rPh sb="164" eb="166">
      <t>シコウ</t>
    </rPh>
    <rPh sb="168" eb="172">
      <t>ケイヒサクゲン</t>
    </rPh>
    <rPh sb="173" eb="174">
      <t>ツト</t>
    </rPh>
    <rPh sb="181" eb="183">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</si>
</sst>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1.07</c:v>
                </c:pt>
                <c:pt idx="1">
                  <c:v>0.74</c:v>
                </c:pt>
                <c:pt idx="2">
                  <c:v>0.09</c:v>
                </c:pt>
                <c:pt idx="3">
                  <c:v>0.56999999999999995</c:v>
                </c:pt>
                <c:pt idx="4">
                  <c:v>0.35</c:v>
                </c:pt>
              </c:numCache>
            </c:numRef>
          </c:val>
          <c:extLst>
            <c:ext xmlns:c16="http://schemas.microsoft.com/office/drawing/2014/chart" uri="{C3380CC4-5D6E-409C-BE32-E72D297353CC}">
              <c16:uniqueId val="{00000000-E998-41BA-9B8B-3E9E5B5105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998-41BA-9B8B-3E9E5B5105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46.43</c:v>
                </c:pt>
                <c:pt idx="1">
                  <c:v>42.66</c:v>
                </c:pt>
                <c:pt idx="2">
                  <c:v>42.13</c:v>
                </c:pt>
                <c:pt idx="3">
                  <c:v>40.99</c:v>
                </c:pt>
                <c:pt idx="4">
                  <c:v>41.37</c:v>
                </c:pt>
              </c:numCache>
            </c:numRef>
          </c:val>
          <c:extLst>
            <c:ext xmlns:c16="http://schemas.microsoft.com/office/drawing/2014/chart" uri="{C3380CC4-5D6E-409C-BE32-E72D297353CC}">
              <c16:uniqueId val="{00000000-ADAB-46E3-B456-A4EF29A23E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DAB-46E3-B456-A4EF29A23E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94.41</c:v>
                </c:pt>
                <c:pt idx="1">
                  <c:v>94.76</c:v>
                </c:pt>
                <c:pt idx="2">
                  <c:v>94.87</c:v>
                </c:pt>
                <c:pt idx="3">
                  <c:v>95.35</c:v>
                </c:pt>
                <c:pt idx="4">
                  <c:v>95.39</c:v>
                </c:pt>
              </c:numCache>
            </c:numRef>
          </c:val>
          <c:extLst>
            <c:ext xmlns:c16="http://schemas.microsoft.com/office/drawing/2014/chart" uri="{C3380CC4-5D6E-409C-BE32-E72D297353CC}">
              <c16:uniqueId val="{00000000-104D-4847-A15F-3E1A9455CB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104D-4847-A15F-3E1A9455CB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101.57</c:v>
                </c:pt>
                <c:pt idx="1">
                  <c:v>101.43</c:v>
                </c:pt>
                <c:pt idx="2">
                  <c:v>108.51</c:v>
                </c:pt>
                <c:pt idx="3">
                  <c:v>107.13</c:v>
                </c:pt>
                <c:pt idx="4">
                  <c:v>105.97</c:v>
                </c:pt>
              </c:numCache>
            </c:numRef>
          </c:val>
          <c:extLst>
            <c:ext xmlns:c16="http://schemas.microsoft.com/office/drawing/2014/chart" uri="{C3380CC4-5D6E-409C-BE32-E72D297353CC}">
              <c16:uniqueId val="{00000000-A677-4E8F-9685-E7F68CEC3B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677-4E8F-9685-E7F68CEC3B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48.25</c:v>
                </c:pt>
                <c:pt idx="1">
                  <c:v>48.26</c:v>
                </c:pt>
                <c:pt idx="2">
                  <c:v>50.6</c:v>
                </c:pt>
                <c:pt idx="3">
                  <c:v>51.25</c:v>
                </c:pt>
                <c:pt idx="4">
                  <c:v>53.44</c:v>
                </c:pt>
              </c:numCache>
            </c:numRef>
          </c:val>
          <c:extLst>
            <c:ext xmlns:c16="http://schemas.microsoft.com/office/drawing/2014/chart" uri="{C3380CC4-5D6E-409C-BE32-E72D297353CC}">
              <c16:uniqueId val="{00000000-8FB9-4480-AC4F-B9AAF0963F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FB9-4480-AC4F-B9AAF0963F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11.78</c:v>
                </c:pt>
              </c:numCache>
            </c:numRef>
          </c:val>
          <c:extLst>
            <c:ext xmlns:c16="http://schemas.microsoft.com/office/drawing/2014/chart" uri="{C3380CC4-5D6E-409C-BE32-E72D297353CC}">
              <c16:uniqueId val="{00000000-413E-4313-808D-DFC314A6C7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13E-4313-808D-DFC314A6C7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67-4D01-B4EB-4789D847AF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467-4D01-B4EB-4789D847AF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168.68</c:v>
                </c:pt>
                <c:pt idx="1">
                  <c:v>153.65</c:v>
                </c:pt>
                <c:pt idx="2">
                  <c:v>178.11</c:v>
                </c:pt>
                <c:pt idx="3">
                  <c:v>187.39</c:v>
                </c:pt>
                <c:pt idx="4">
                  <c:v>197.09</c:v>
                </c:pt>
              </c:numCache>
            </c:numRef>
          </c:val>
          <c:extLst>
            <c:ext xmlns:c16="http://schemas.microsoft.com/office/drawing/2014/chart" uri="{C3380CC4-5D6E-409C-BE32-E72D297353CC}">
              <c16:uniqueId val="{00000000-E8DE-4BD3-8E28-7D53102039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8DE-4BD3-8E28-7D53102039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310.61</c:v>
                </c:pt>
                <c:pt idx="1">
                  <c:v>314.29000000000002</c:v>
                </c:pt>
                <c:pt idx="2">
                  <c:v>303.66000000000003</c:v>
                </c:pt>
                <c:pt idx="3">
                  <c:v>315.27</c:v>
                </c:pt>
                <c:pt idx="4">
                  <c:v>290.42</c:v>
                </c:pt>
              </c:numCache>
            </c:numRef>
          </c:val>
          <c:extLst>
            <c:ext xmlns:c16="http://schemas.microsoft.com/office/drawing/2014/chart" uri="{C3380CC4-5D6E-409C-BE32-E72D297353CC}">
              <c16:uniqueId val="{00000000-AEB0-45A1-A657-8401F01C1B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EB0-45A1-A657-8401F01C1B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99.58</c:v>
                </c:pt>
                <c:pt idx="1">
                  <c:v>99.33</c:v>
                </c:pt>
                <c:pt idx="2">
                  <c:v>107.04</c:v>
                </c:pt>
                <c:pt idx="3">
                  <c:v>105.33</c:v>
                </c:pt>
                <c:pt idx="4">
                  <c:v>103.56</c:v>
                </c:pt>
              </c:numCache>
            </c:numRef>
          </c:val>
          <c:extLst>
            <c:ext xmlns:c16="http://schemas.microsoft.com/office/drawing/2014/chart" uri="{C3380CC4-5D6E-409C-BE32-E72D297353CC}">
              <c16:uniqueId val="{00000000-545A-448D-BA53-8E8023643D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45A-448D-BA53-8E8023643D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203.92</c:v>
                </c:pt>
                <c:pt idx="1">
                  <c:v>204.25</c:v>
                </c:pt>
                <c:pt idx="2">
                  <c:v>189.61</c:v>
                </c:pt>
                <c:pt idx="3">
                  <c:v>192.35</c:v>
                </c:pt>
                <c:pt idx="4">
                  <c:v>195.23</c:v>
                </c:pt>
              </c:numCache>
            </c:numRef>
          </c:val>
          <c:extLst>
            <c:ext xmlns:c16="http://schemas.microsoft.com/office/drawing/2014/chart" uri="{C3380CC4-5D6E-409C-BE32-E72D297353CC}">
              <c16:uniqueId val="{00000000-16BC-4853-B5DD-DBAB65A8DA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16BC-4853-B5DD-DBAB65A8DA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山形県　庄内町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20656</v>
      </c>
      <c r="AM8" s="61"/>
      <c r="AN8" s="61"/>
      <c r="AO8" s="61"/>
      <c r="AP8" s="61"/>
      <c r="AQ8" s="61"/>
      <c r="AR8" s="61"/>
      <c r="AS8" s="61"/>
      <c r="AT8" s="52">
        <f>データ!$S$6</f>
        <v>249.17</v>
      </c>
      <c r="AU8" s="53"/>
      <c r="AV8" s="53"/>
      <c r="AW8" s="53"/>
      <c r="AX8" s="53"/>
      <c r="AY8" s="53"/>
      <c r="AZ8" s="53"/>
      <c r="BA8" s="53"/>
      <c r="BB8" s="54">
        <f>データ!$T$6</f>
        <v>82.9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66.05</v>
      </c>
      <c r="J10" s="53"/>
      <c r="K10" s="53"/>
      <c r="L10" s="53"/>
      <c r="M10" s="53"/>
      <c r="N10" s="53"/>
      <c r="O10" s="64"/>
      <c r="P10" s="54">
        <f>データ!$P$6</f>
        <v>99.32</v>
      </c>
      <c r="Q10" s="54"/>
      <c r="R10" s="54"/>
      <c r="S10" s="54"/>
      <c r="T10" s="54"/>
      <c r="U10" s="54"/>
      <c r="V10" s="54"/>
      <c r="W10" s="61">
        <f>データ!$Q$6</f>
        <v>4444</v>
      </c>
      <c r="X10" s="61"/>
      <c r="Y10" s="61"/>
      <c r="Z10" s="61"/>
      <c r="AA10" s="61"/>
      <c r="AB10" s="61"/>
      <c r="AC10" s="61"/>
      <c r="AD10" s="2"/>
      <c r="AE10" s="2"/>
      <c r="AF10" s="2"/>
      <c r="AG10" s="2"/>
      <c r="AH10" s="4"/>
      <c r="AI10" s="4"/>
      <c r="AJ10" s="4"/>
      <c r="AK10" s="4"/>
      <c r="AL10" s="61">
        <f>データ!$U$6</f>
        <v>20364</v>
      </c>
      <c r="AM10" s="61"/>
      <c r="AN10" s="61"/>
      <c r="AO10" s="61"/>
      <c r="AP10" s="61"/>
      <c r="AQ10" s="61"/>
      <c r="AR10" s="61"/>
      <c r="AS10" s="61"/>
      <c r="AT10" s="52">
        <f>データ!$V$6</f>
        <v>249.17</v>
      </c>
      <c r="AU10" s="53"/>
      <c r="AV10" s="53"/>
      <c r="AW10" s="53"/>
      <c r="AX10" s="53"/>
      <c r="AY10" s="53"/>
      <c r="AZ10" s="53"/>
      <c r="BA10" s="53"/>
      <c r="BB10" s="54">
        <f>データ!$W$6</f>
        <v>81.73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WZxl0GXtAvNEU0qiTu8hLr0I9iU2INy2GLijgAhfMUwDb12fas4CWWmZRdkj7Y7w6GkvU07fJmWGwrOw4Ak8Q==" saltValue="62remaM0KftIq1VX7d8E2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66.05</v>
      </c>
      <c r="P6" s="35">
        <f t="shared" si="3"/>
        <v>99.32</v>
      </c>
      <c r="Q6" s="35">
        <f t="shared" si="3"/>
        <v>4444</v>
      </c>
      <c r="R6" s="35">
        <f t="shared" si="3"/>
        <v>20656</v>
      </c>
      <c r="S6" s="35">
        <f t="shared" si="3"/>
        <v>249.17</v>
      </c>
      <c r="T6" s="35">
        <f t="shared" si="3"/>
        <v>82.9</v>
      </c>
      <c r="U6" s="35">
        <f t="shared" si="3"/>
        <v>20364</v>
      </c>
      <c r="V6" s="35">
        <f t="shared" si="3"/>
        <v>249.17</v>
      </c>
      <c r="W6" s="35">
        <f t="shared" si="3"/>
        <v>81.73</v>
      </c>
      <c r="X6" s="36">
        <f>IF(X7="",NA(),X7)</f>
        <v>101.57</v>
      </c>
      <c r="Y6" s="36">
        <f t="shared" ref="Y6:AG6" si="4">IF(Y7="",NA(),Y7)</f>
        <v>101.43</v>
      </c>
      <c r="Z6" s="36">
        <f t="shared" si="4"/>
        <v>108.51</v>
      </c>
      <c r="AA6" s="36">
        <f t="shared" si="4"/>
        <v>107.13</v>
      </c>
      <c r="AB6" s="36">
        <f t="shared" si="4"/>
        <v>105.97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168.68</v>
      </c>
      <c r="AU6" s="36">
        <f t="shared" ref="AU6:BC6" si="6">IF(AU7="",NA(),AU7)</f>
        <v>153.65</v>
      </c>
      <c r="AV6" s="36">
        <f t="shared" si="6"/>
        <v>178.11</v>
      </c>
      <c r="AW6" s="36">
        <f t="shared" si="6"/>
        <v>187.39</v>
      </c>
      <c r="AX6" s="36">
        <f t="shared" si="6"/>
        <v>197.09</v>
      </c>
      <c r="AY6" s="36">
        <f t="shared" si="6"/>
        <v>384.34</v>
      </c>
      <c r="AZ6" s="36">
        <f t="shared" si="6"/>
        <v>359.47</v>
      </c>
      <c r="BA6" s="36">
        <f t="shared" si="6"/>
        <v>369.69</v>
      </c>
      <c r="BB6" s="36">
        <f t="shared" si="6"/>
        <v>379.08</v>
      </c>
      <c r="BC6" s="36">
        <f t="shared" si="6"/>
        <v>367.55</v>
      </c>
      <c r="BD6" s="35" t="str">
        <f>IF(BD7="","",IF(BD7="-","【-】","【"&amp;SUBSTITUTE(TEXT(BD7,"#,##0.00"),"-","△")&amp;"】"))</f>
        <v>【260.31】</v>
      </c>
      <c r="BE6" s="36">
        <f>IF(BE7="",NA(),BE7)</f>
        <v>310.61</v>
      </c>
      <c r="BF6" s="36">
        <f t="shared" ref="BF6:BN6" si="7">IF(BF7="",NA(),BF7)</f>
        <v>314.29000000000002</v>
      </c>
      <c r="BG6" s="36">
        <f t="shared" si="7"/>
        <v>303.66000000000003</v>
      </c>
      <c r="BH6" s="36">
        <f t="shared" si="7"/>
        <v>315.27</v>
      </c>
      <c r="BI6" s="36">
        <f t="shared" si="7"/>
        <v>290.42</v>
      </c>
      <c r="BJ6" s="36">
        <f t="shared" si="7"/>
        <v>380.58</v>
      </c>
      <c r="BK6" s="36">
        <f t="shared" si="7"/>
        <v>401.79</v>
      </c>
      <c r="BL6" s="36">
        <f t="shared" si="7"/>
        <v>402.99</v>
      </c>
      <c r="BM6" s="36">
        <f t="shared" si="7"/>
        <v>398.98</v>
      </c>
      <c r="BN6" s="36">
        <f t="shared" si="7"/>
        <v>418.68</v>
      </c>
      <c r="BO6" s="35" t="str">
        <f>IF(BO7="","",IF(BO7="-","【-】","【"&amp;SUBSTITUTE(TEXT(BO7,"#,##0.00"),"-","△")&amp;"】"))</f>
        <v>【275.67】</v>
      </c>
      <c r="BP6" s="36">
        <f>IF(BP7="",NA(),BP7)</f>
        <v>99.58</v>
      </c>
      <c r="BQ6" s="36">
        <f t="shared" ref="BQ6:BY6" si="8">IF(BQ7="",NA(),BQ7)</f>
        <v>99.33</v>
      </c>
      <c r="BR6" s="36">
        <f t="shared" si="8"/>
        <v>107.04</v>
      </c>
      <c r="BS6" s="36">
        <f t="shared" si="8"/>
        <v>105.33</v>
      </c>
      <c r="BT6" s="36">
        <f t="shared" si="8"/>
        <v>103.56</v>
      </c>
      <c r="BU6" s="36">
        <f t="shared" si="8"/>
        <v>102.38</v>
      </c>
      <c r="BV6" s="36">
        <f t="shared" si="8"/>
        <v>100.12</v>
      </c>
      <c r="BW6" s="36">
        <f t="shared" si="8"/>
        <v>98.66</v>
      </c>
      <c r="BX6" s="36">
        <f t="shared" si="8"/>
        <v>98.64</v>
      </c>
      <c r="BY6" s="36">
        <f t="shared" si="8"/>
        <v>94.78</v>
      </c>
      <c r="BZ6" s="35" t="str">
        <f>IF(BZ7="","",IF(BZ7="-","【-】","【"&amp;SUBSTITUTE(TEXT(BZ7,"#,##0.00"),"-","△")&amp;"】"))</f>
        <v>【100.05】</v>
      </c>
      <c r="CA6" s="36">
        <f>IF(CA7="",NA(),CA7)</f>
        <v>203.92</v>
      </c>
      <c r="CB6" s="36">
        <f t="shared" ref="CB6:CJ6" si="9">IF(CB7="",NA(),CB7)</f>
        <v>204.25</v>
      </c>
      <c r="CC6" s="36">
        <f t="shared" si="9"/>
        <v>189.61</v>
      </c>
      <c r="CD6" s="36">
        <f t="shared" si="9"/>
        <v>192.35</v>
      </c>
      <c r="CE6" s="36">
        <f t="shared" si="9"/>
        <v>195.23</v>
      </c>
      <c r="CF6" s="36">
        <f t="shared" si="9"/>
        <v>168.67</v>
      </c>
      <c r="CG6" s="36">
        <f t="shared" si="9"/>
        <v>174.97</v>
      </c>
      <c r="CH6" s="36">
        <f t="shared" si="9"/>
        <v>178.59</v>
      </c>
      <c r="CI6" s="36">
        <f t="shared" si="9"/>
        <v>178.92</v>
      </c>
      <c r="CJ6" s="36">
        <f t="shared" si="9"/>
        <v>181.3</v>
      </c>
      <c r="CK6" s="35" t="str">
        <f>IF(CK7="","",IF(CK7="-","【-】","【"&amp;SUBSTITUTE(TEXT(CK7,"#,##0.00"),"-","△")&amp;"】"))</f>
        <v>【166.40】</v>
      </c>
      <c r="CL6" s="36">
        <f>IF(CL7="",NA(),CL7)</f>
        <v>46.43</v>
      </c>
      <c r="CM6" s="36">
        <f t="shared" ref="CM6:CU6" si="10">IF(CM7="",NA(),CM7)</f>
        <v>42.66</v>
      </c>
      <c r="CN6" s="36">
        <f t="shared" si="10"/>
        <v>42.13</v>
      </c>
      <c r="CO6" s="36">
        <f t="shared" si="10"/>
        <v>40.99</v>
      </c>
      <c r="CP6" s="36">
        <f t="shared" si="10"/>
        <v>41.37</v>
      </c>
      <c r="CQ6" s="36">
        <f t="shared" si="10"/>
        <v>54.92</v>
      </c>
      <c r="CR6" s="36">
        <f t="shared" si="10"/>
        <v>55.63</v>
      </c>
      <c r="CS6" s="36">
        <f t="shared" si="10"/>
        <v>55.03</v>
      </c>
      <c r="CT6" s="36">
        <f t="shared" si="10"/>
        <v>55.14</v>
      </c>
      <c r="CU6" s="36">
        <f t="shared" si="10"/>
        <v>55.89</v>
      </c>
      <c r="CV6" s="35" t="str">
        <f>IF(CV7="","",IF(CV7="-","【-】","【"&amp;SUBSTITUTE(TEXT(CV7,"#,##0.00"),"-","△")&amp;"】"))</f>
        <v>【60.69】</v>
      </c>
      <c r="CW6" s="36">
        <f>IF(CW7="",NA(),CW7)</f>
        <v>94.41</v>
      </c>
      <c r="CX6" s="36">
        <f t="shared" ref="CX6:DF6" si="11">IF(CX7="",NA(),CX7)</f>
        <v>94.76</v>
      </c>
      <c r="CY6" s="36">
        <f t="shared" si="11"/>
        <v>94.87</v>
      </c>
      <c r="CZ6" s="36">
        <f t="shared" si="11"/>
        <v>95.35</v>
      </c>
      <c r="DA6" s="36">
        <f t="shared" si="11"/>
        <v>95.39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48.25</v>
      </c>
      <c r="DI6" s="36">
        <f t="shared" ref="DI6:DQ6" si="12">IF(DI7="",NA(),DI7)</f>
        <v>48.26</v>
      </c>
      <c r="DJ6" s="36">
        <f t="shared" si="12"/>
        <v>50.6</v>
      </c>
      <c r="DK6" s="36">
        <f t="shared" si="12"/>
        <v>51.25</v>
      </c>
      <c r="DL6" s="36">
        <f t="shared" si="12"/>
        <v>53.44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6">
        <f t="shared" si="13"/>
        <v>11.78</v>
      </c>
      <c r="DX6" s="36">
        <f t="shared" si="13"/>
        <v>12.79</v>
      </c>
      <c r="DY6" s="36">
        <f t="shared" si="13"/>
        <v>13.39</v>
      </c>
      <c r="DZ6" s="36">
        <f t="shared" si="13"/>
        <v>14.85</v>
      </c>
      <c r="EA6" s="36">
        <f t="shared" si="13"/>
        <v>16.88</v>
      </c>
      <c r="EB6" s="36">
        <f t="shared" si="13"/>
        <v>18.28</v>
      </c>
      <c r="EC6" s="35" t="str">
        <f>IF(EC7="","",IF(EC7="-","【-】","【"&amp;SUBSTITUTE(TEXT(EC7,"#,##0.00"),"-","△")&amp;"】"))</f>
        <v>【20.63】</v>
      </c>
      <c r="ED6" s="36">
        <f>IF(ED7="",NA(),ED7)</f>
        <v>1.07</v>
      </c>
      <c r="EE6" s="36">
        <f t="shared" ref="EE6:EM6" si="14">IF(EE7="",NA(),EE7)</f>
        <v>0.74</v>
      </c>
      <c r="EF6" s="36">
        <f t="shared" si="14"/>
        <v>0.09</v>
      </c>
      <c r="EG6" s="36">
        <f t="shared" si="14"/>
        <v>0.56999999999999995</v>
      </c>
      <c r="EH6" s="36">
        <f t="shared" si="14"/>
        <v>0.35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64289</v>
      </c>
      <c r="D7" s="38">
        <v>46</v>
      </c>
      <c r="E7" s="38">
        <v>1</v>
      </c>
      <c r="F7" s="38">
        <v>0</v>
      </c>
      <c r="G7" s="38">
        <v>1</v>
      </c>
      <c r="H7" s="38" t="s">
        <v>93</v>
      </c>
      <c r="I7" s="38" t="s">
        <v>94</v>
      </c>
      <c r="J7" s="38" t="s">
        <v>95</v>
      </c>
      <c r="K7" s="38" t="s">
        <v>96</v>
      </c>
      <c r="L7" s="38" t="s">
        <v>97</v>
      </c>
      <c r="M7" s="38" t="s">
        <v>98</v>
      </c>
      <c r="N7" s="39" t="s">
        <v>99</v>
      </c>
      <c r="O7" s="39">
        <v>66.05</v>
      </c>
      <c r="P7" s="39">
        <v>99.32</v>
      </c>
      <c r="Q7" s="39">
        <v>4444</v>
      </c>
      <c r="R7" s="39">
        <v>20656</v>
      </c>
      <c r="S7" s="39">
        <v>249.17</v>
      </c>
      <c r="T7" s="39">
        <v>82.9</v>
      </c>
      <c r="U7" s="39">
        <v>20364</v>
      </c>
      <c r="V7" s="39">
        <v>249.17</v>
      </c>
      <c r="W7" s="39">
        <v>81.73</v>
      </c>
      <c r="X7" s="39">
        <v>101.57</v>
      </c>
      <c r="Y7" s="39">
        <v>101.43</v>
      </c>
      <c r="Z7" s="39">
        <v>108.51</v>
      </c>
      <c r="AA7" s="39">
        <v>107.13</v>
      </c>
      <c r="AB7" s="39">
        <v>105.97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168.68</v>
      </c>
      <c r="AU7" s="39">
        <v>153.65</v>
      </c>
      <c r="AV7" s="39">
        <v>178.11</v>
      </c>
      <c r="AW7" s="39">
        <v>187.39</v>
      </c>
      <c r="AX7" s="39">
        <v>197.09</v>
      </c>
      <c r="AY7" s="39">
        <v>384.34</v>
      </c>
      <c r="AZ7" s="39">
        <v>359.47</v>
      </c>
      <c r="BA7" s="39">
        <v>369.69</v>
      </c>
      <c r="BB7" s="39">
        <v>379.08</v>
      </c>
      <c r="BC7" s="39">
        <v>367.55</v>
      </c>
      <c r="BD7" s="39">
        <v>260.31</v>
      </c>
      <c r="BE7" s="39">
        <v>310.61</v>
      </c>
      <c r="BF7" s="39">
        <v>314.29000000000002</v>
      </c>
      <c r="BG7" s="39">
        <v>303.66000000000003</v>
      </c>
      <c r="BH7" s="39">
        <v>315.27</v>
      </c>
      <c r="BI7" s="39">
        <v>290.42</v>
      </c>
      <c r="BJ7" s="39">
        <v>380.58</v>
      </c>
      <c r="BK7" s="39">
        <v>401.79</v>
      </c>
      <c r="BL7" s="39">
        <v>402.99</v>
      </c>
      <c r="BM7" s="39">
        <v>398.98</v>
      </c>
      <c r="BN7" s="39">
        <v>418.68</v>
      </c>
      <c r="BO7" s="39">
        <v>275.67</v>
      </c>
      <c r="BP7" s="39">
        <v>99.58</v>
      </c>
      <c r="BQ7" s="39">
        <v>99.33</v>
      </c>
      <c r="BR7" s="39">
        <v>107.04</v>
      </c>
      <c r="BS7" s="39">
        <v>105.33</v>
      </c>
      <c r="BT7" s="39">
        <v>103.56</v>
      </c>
      <c r="BU7" s="39">
        <v>102.38</v>
      </c>
      <c r="BV7" s="39">
        <v>100.12</v>
      </c>
      <c r="BW7" s="39">
        <v>98.66</v>
      </c>
      <c r="BX7" s="39">
        <v>98.64</v>
      </c>
      <c r="BY7" s="39">
        <v>94.78</v>
      </c>
      <c r="BZ7" s="39">
        <v>100.05</v>
      </c>
      <c r="CA7" s="39">
        <v>203.92</v>
      </c>
      <c r="CB7" s="39">
        <v>204.25</v>
      </c>
      <c r="CC7" s="39">
        <v>189.61</v>
      </c>
      <c r="CD7" s="39">
        <v>192.35</v>
      </c>
      <c r="CE7" s="39">
        <v>195.23</v>
      </c>
      <c r="CF7" s="39">
        <v>168.67</v>
      </c>
      <c r="CG7" s="39">
        <v>174.97</v>
      </c>
      <c r="CH7" s="39">
        <v>178.59</v>
      </c>
      <c r="CI7" s="39">
        <v>178.92</v>
      </c>
      <c r="CJ7" s="39">
        <v>181.3</v>
      </c>
      <c r="CK7" s="39">
        <v>166.4</v>
      </c>
      <c r="CL7" s="39">
        <v>46.43</v>
      </c>
      <c r="CM7" s="39">
        <v>42.66</v>
      </c>
      <c r="CN7" s="39">
        <v>42.13</v>
      </c>
      <c r="CO7" s="39">
        <v>40.99</v>
      </c>
      <c r="CP7" s="39">
        <v>41.37</v>
      </c>
      <c r="CQ7" s="39">
        <v>54.92</v>
      </c>
      <c r="CR7" s="39">
        <v>55.63</v>
      </c>
      <c r="CS7" s="39">
        <v>55.03</v>
      </c>
      <c r="CT7" s="39">
        <v>55.14</v>
      </c>
      <c r="CU7" s="39">
        <v>55.89</v>
      </c>
      <c r="CV7" s="39">
        <v>60.69</v>
      </c>
      <c r="CW7" s="39">
        <v>94.41</v>
      </c>
      <c r="CX7" s="39">
        <v>94.76</v>
      </c>
      <c r="CY7" s="39">
        <v>94.87</v>
      </c>
      <c r="CZ7" s="39">
        <v>95.35</v>
      </c>
      <c r="DA7" s="39">
        <v>95.39</v>
      </c>
      <c r="DB7" s="39">
        <v>82.66</v>
      </c>
      <c r="DC7" s="39">
        <v>82.04</v>
      </c>
      <c r="DD7" s="39">
        <v>81.900000000000006</v>
      </c>
      <c r="DE7" s="39">
        <v>81.39</v>
      </c>
      <c r="DF7" s="39">
        <v>81.27</v>
      </c>
      <c r="DG7" s="39">
        <v>89.82</v>
      </c>
      <c r="DH7" s="39">
        <v>48.25</v>
      </c>
      <c r="DI7" s="39">
        <v>48.26</v>
      </c>
      <c r="DJ7" s="39">
        <v>50.6</v>
      </c>
      <c r="DK7" s="39">
        <v>51.25</v>
      </c>
      <c r="DL7" s="39">
        <v>53.44</v>
      </c>
      <c r="DM7" s="39">
        <v>48.49</v>
      </c>
      <c r="DN7" s="39">
        <v>48.05</v>
      </c>
      <c r="DO7" s="39">
        <v>48.87</v>
      </c>
      <c r="DP7" s="39">
        <v>49.92</v>
      </c>
      <c r="DQ7" s="39">
        <v>50.63</v>
      </c>
      <c r="DR7" s="39">
        <v>50.19</v>
      </c>
      <c r="DS7" s="39">
        <v>0</v>
      </c>
      <c r="DT7" s="39">
        <v>0</v>
      </c>
      <c r="DU7" s="39">
        <v>0</v>
      </c>
      <c r="DV7" s="39">
        <v>0</v>
      </c>
      <c r="DW7" s="39">
        <v>11.78</v>
      </c>
      <c r="DX7" s="39">
        <v>12.79</v>
      </c>
      <c r="DY7" s="39">
        <v>13.39</v>
      </c>
      <c r="DZ7" s="39">
        <v>14.85</v>
      </c>
      <c r="EA7" s="39">
        <v>16.88</v>
      </c>
      <c r="EB7" s="39">
        <v>18.28</v>
      </c>
      <c r="EC7" s="39">
        <v>20.63</v>
      </c>
      <c r="ED7" s="39">
        <v>1.07</v>
      </c>
      <c r="EE7" s="39">
        <v>0.74</v>
      </c>
      <c r="EF7" s="39">
        <v>0.09</v>
      </c>
      <c r="EG7" s="39">
        <v>0.56999999999999995</v>
      </c>
      <c r="EH7" s="39">
        <v>0.35</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TSB02055</cp:lastModifiedBy>
  <cp:lastPrinted>2022-01-13T01:16:06Z</cp:lastPrinted>
  <dcterms:created xsi:type="dcterms:W3CDTF">2021-12-03T06:44:22Z</dcterms:created>
  <dcterms:modified xsi:type="dcterms:W3CDTF">2022-01-13T01:49:55Z</dcterms:modified>
  <cp:category/>
</cp:coreProperties>
</file>