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企業課\04下水道係\経営比較分析\経営比較分析（R03年度）\提出用\"/>
    </mc:Choice>
  </mc:AlternateContent>
  <workbookProtection workbookAlgorithmName="SHA-512" workbookHashValue="s2LDaClinWWLru/e0yk2qDI16ovDRUnr6gawalIjq+X4zoYVWkL3EUPj4oB8R66D0NMxb4xx19KBeeWNpB4p4g==" workbookSaltValue="ung9Z04f8AV8SKvdOYUo+w=="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<sst xmlns="http://schemas.openxmlformats.org/spreadsheetml/2006/main" count="299" uniqueCount="116">
  <si>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</si>
  <si>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</si>
  <si>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</si>
  <si>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</si>
  <si>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</si>
  <si>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</si>
  <si>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</si>
  <si>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</si>
  <si>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</si>
  <si>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</si>
  <si>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</si>
  <si>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</si>
  <si>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</si>
  <si>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</si>
  <si>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</si>
  <si>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</si>
  <si>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</si>
  <si>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</si>
  <si>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</si>
  <si>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</si>
  <si>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</si>
  <si>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</si>
  <si>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</si>
  <si>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</si>
  <si>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</si>
  <si>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</si>
  <si>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</si>
  <si>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</si>
  <si>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</si>
  <si>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</si>
  <si>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</si>
  <si>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</si>
  <si>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</si>
  <si>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</si>
  <si>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</si>
  <si>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</si>
  <si>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</si>
  <si>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</si>
  <si>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</si>
  <si>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</si>
  <si>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</si>
  <si>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</si>
  <si>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</si>
  <si>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</si>
  <si>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</si>
  <si>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</si>
  <si>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</si>
  <si>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</si>
  <si>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</si>
  <si>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</si>
  <si>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</si>
  <si>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</si>
  <si>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</si>
  <si>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</si>
  <si>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</si>
  <si>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</si>
  <si>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</si>
  <si>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</si>
  <si>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</si>
  <si>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</si>
  <si>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</si>
  <si>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</si>
  <si>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</si>
  <si>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</si>
  <si>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</si>
  <si>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</si>
  <si>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</si>
  <si>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</si>
  <si>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</si>
  <si>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</si>
  <si>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</si>
  <si>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</si>
  <si>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</si>
  <si>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</si>
  <si>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</si>
  <si>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</si>
  <si>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</si>
  <si>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</si>
  <si>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</si>
  <si>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</si>
  <si>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</si>
  <si>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</si>
  <si>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</si>
  <si>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</si>
  <si>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</si>
  <si>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</si>
  <si>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</si>
  <si>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</si>
  <si>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</si>
  <si>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</si>
  <si>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</si>
  <si>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</si>
  <si>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</si>
  <si>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</si>
  <si>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</si>
  <si>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</si>
  <si>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</si>
  <si>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</si>
  <si>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</si>
  <si>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</si>
  <si>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</si>
  <si>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</si>
  <si>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</si>
  <si>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</si>
  <si>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</si>
  <si>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</si>
  <si>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</si>
  <si>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</si>
  <si>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</si>
  <si>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</si>
  <si>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</si>
  <si>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</si>
  <si>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</si>
  <si>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平成31年4月から地方公営企業法を適用したことから、比較数値は前年度のみとなっている。
　経常収支比率については、黒字収支となり、累積欠損金は発生しなかったが、健全経営を続けていくために、更なる費用の削減等に取り組む必要がある。
　流動比率については、建設改良費等に充てられた企業債の償還が大きいため類似団体平均より大幅に低い結果となっている。
　企業債残高対事業規模比率については、比率が0％となっているが、これは一般会計を財源としているためである。なお、企業債残高は年々減少している。
　経費回収率については、類似団体平均よりも上回ったが汚水処理に係る費用を使用料以外の収入で賄う結果となった。
　汚水処理原価については、類似団体平均よりも低い結果となったが、流域関連公共下水道のため処理施設は無く、流域下水道管理運営負担金に大きく左右される。
　水洗化率については、類似団体平均より高い結果となり、毎年微増となっている。</t>
    <rPh sb="1" eb="3">
      <t>ヘイセイ</t>
    </rPh>
    <rPh sb="5" eb="6">
      <t>ネン</t>
    </rPh>
    <rPh sb="7" eb="8">
      <t>ガツ</t>
    </rPh>
    <rPh sb="27" eb="29">
      <t>ヒカク</t>
    </rPh>
    <rPh sb="29" eb="31">
      <t>スウチ</t>
    </rPh>
    <rPh sb="32" eb="35">
      <t>ゼンネンド</t>
    </rPh>
    <rPh sb="46" eb="48">
      <t>ケイジョウ</t>
    </rPh>
    <rPh sb="58" eb="60">
      <t>クロジ</t>
    </rPh>
    <rPh sb="60" eb="62">
      <t>シュウシ</t>
    </rPh>
    <rPh sb="66" eb="68">
      <t>ルイセキ</t>
    </rPh>
    <rPh sb="68" eb="70">
      <t>ケッソン</t>
    </rPh>
    <rPh sb="70" eb="71">
      <t>キン</t>
    </rPh>
    <rPh sb="72" eb="74">
      <t>ハッセイ</t>
    </rPh>
    <rPh sb="81" eb="83">
      <t>ケンゼン</t>
    </rPh>
    <rPh sb="83" eb="85">
      <t>ケイエイ</t>
    </rPh>
    <rPh sb="86" eb="87">
      <t>ツヅ</t>
    </rPh>
    <rPh sb="95" eb="96">
      <t>サラ</t>
    </rPh>
    <rPh sb="98" eb="100">
      <t>ヒヨウ</t>
    </rPh>
    <rPh sb="101" eb="104">
      <t>サクゲンナド</t>
    </rPh>
    <rPh sb="105" eb="106">
      <t>ト</t>
    </rPh>
    <rPh sb="107" eb="108">
      <t>ク</t>
    </rPh>
    <rPh sb="109" eb="111">
      <t>ヒツヨウ</t>
    </rPh>
    <rPh sb="117" eb="119">
      <t>リュウドウ</t>
    </rPh>
    <rPh sb="119" eb="121">
      <t>ヒリツ</t>
    </rPh>
    <rPh sb="127" eb="129">
      <t>ケンセツ</t>
    </rPh>
    <rPh sb="129" eb="131">
      <t>カイリョウ</t>
    </rPh>
    <rPh sb="131" eb="133">
      <t>ヒナド</t>
    </rPh>
    <rPh sb="134" eb="135">
      <t>ア</t>
    </rPh>
    <rPh sb="139" eb="141">
      <t>キギョウ</t>
    </rPh>
    <rPh sb="141" eb="142">
      <t>サイ</t>
    </rPh>
    <rPh sb="143" eb="145">
      <t>ショウカン</t>
    </rPh>
    <rPh sb="146" eb="147">
      <t>オオ</t>
    </rPh>
    <rPh sb="159" eb="161">
      <t>オオハバ</t>
    </rPh>
    <rPh sb="162" eb="163">
      <t>ヒク</t>
    </rPh>
    <rPh sb="164" eb="166">
      <t>ケッカ</t>
    </rPh>
    <rPh sb="262" eb="264">
      <t>ヘイキン</t>
    </rPh>
    <rPh sb="267" eb="269">
      <t>ウワマワ</t>
    </rPh>
    <rPh sb="272" eb="274">
      <t>オスイ</t>
    </rPh>
    <rPh sb="274" eb="276">
      <t>ショリ</t>
    </rPh>
    <rPh sb="277" eb="278">
      <t>カカ</t>
    </rPh>
    <rPh sb="279" eb="281">
      <t>ヒヨウ</t>
    </rPh>
    <rPh sb="282" eb="284">
      <t>シヨウ</t>
    </rPh>
    <rPh sb="284" eb="285">
      <t>リョウ</t>
    </rPh>
    <rPh sb="285" eb="287">
      <t>イガイ</t>
    </rPh>
    <rPh sb="288" eb="290">
      <t>シュウニュウ</t>
    </rPh>
    <rPh sb="291" eb="292">
      <t>マカナ</t>
    </rPh>
    <rPh sb="293" eb="295">
      <t>ケッカ</t>
    </rPh>
    <rPh sb="318" eb="320">
      <t>ヘイキン</t>
    </rPh>
    <rPh sb="323" eb="324">
      <t>ヒク</t>
    </rPh>
    <rPh sb="325" eb="327">
      <t>ケッカ</t>
    </rPh>
    <rPh sb="333" eb="335">
      <t>リュウイキ</t>
    </rPh>
    <rPh sb="335" eb="337">
      <t>カンレン</t>
    </rPh>
    <rPh sb="337" eb="339">
      <t>コウキョウ</t>
    </rPh>
    <rPh sb="339" eb="342">
      <t>ゲスイドウ</t>
    </rPh>
    <rPh sb="345" eb="347">
      <t>ショリ</t>
    </rPh>
    <rPh sb="347" eb="349">
      <t>シセツ</t>
    </rPh>
    <rPh sb="350" eb="351">
      <t>ナ</t>
    </rPh>
    <rPh sb="353" eb="355">
      <t>リュウイキ</t>
    </rPh>
    <rPh sb="355" eb="358">
      <t>ゲスイドウ</t>
    </rPh>
    <rPh sb="358" eb="360">
      <t>カンリ</t>
    </rPh>
    <rPh sb="360" eb="362">
      <t>ウンエイ</t>
    </rPh>
    <rPh sb="362" eb="365">
      <t>フタンキン</t>
    </rPh>
    <rPh sb="366" eb="367">
      <t>オオ</t>
    </rPh>
    <rPh sb="369" eb="371">
      <t>サユウ</t>
    </rPh>
    <rPh sb="397" eb="399">
      <t>ケッカ</t>
    </rPh>
    <rPh sb="403" eb="405">
      <t>マイトシ</t>
    </rPh>
    <rPh sb="405" eb="407">
      <t>ビゾウ</t>
    </rPh>
    <phoneticPr fontId="4"/>
  </si>
  <si>
    <t>　施設は管渠のみであり、平成6年から整備が開始されている。管渠については小口径の塩ビ管を使用しているため、標準耐用年数（50年）を超えるものはない。
　法定耐用年数に近い資産はほぼ無い状況のため、管渠改善等は行っていない。しかし、今後急激に耐用年数を迎える資産が増えることから、管渠の機能保持のためストックマネジメント計画の策定を今後行う予定でいる。</t>
    <rPh sb="1" eb="3">
      <t>シセツ</t>
    </rPh>
    <rPh sb="76" eb="78">
      <t>ホウテイ</t>
    </rPh>
    <rPh sb="78" eb="80">
      <t>タイヨウ</t>
    </rPh>
    <rPh sb="80" eb="82">
      <t>ネンスウ</t>
    </rPh>
    <rPh sb="83" eb="84">
      <t>チカ</t>
    </rPh>
    <rPh sb="85" eb="87">
      <t>シサン</t>
    </rPh>
    <rPh sb="90" eb="91">
      <t>ナ</t>
    </rPh>
    <rPh sb="92" eb="94">
      <t>ジョウキョウ</t>
    </rPh>
    <rPh sb="98" eb="100">
      <t>カンキョ</t>
    </rPh>
    <rPh sb="100" eb="103">
      <t>カイゼンナド</t>
    </rPh>
    <rPh sb="104" eb="105">
      <t>オコナ</t>
    </rPh>
    <rPh sb="115" eb="117">
      <t>コンゴ</t>
    </rPh>
    <rPh sb="117" eb="119">
      <t>キュウゲキ</t>
    </rPh>
    <rPh sb="120" eb="122">
      <t>タイヨウ</t>
    </rPh>
    <rPh sb="122" eb="124">
      <t>ネンスウ</t>
    </rPh>
    <rPh sb="125" eb="126">
      <t>ムカ</t>
    </rPh>
    <rPh sb="128" eb="130">
      <t>シサン</t>
    </rPh>
    <rPh sb="131" eb="132">
      <t>フ</t>
    </rPh>
    <rPh sb="159" eb="161">
      <t>ケイカク</t>
    </rPh>
    <rPh sb="162" eb="164">
      <t>サクテイ</t>
    </rPh>
    <rPh sb="165" eb="167">
      <t>コンゴ</t>
    </rPh>
    <rPh sb="167" eb="168">
      <t>オコナ</t>
    </rPh>
    <rPh sb="169" eb="171">
      <t>ヨテイ</t>
    </rPh>
    <phoneticPr fontId="4"/>
  </si>
  <si>
    <t>　人口減少や節水意識の向上により使用料収入の大幅な伸びが期待できない状況に加え、企業債償還金が多額のため、一般会計からの繰入金に頼らざるを得ない状況にある。
　今後の取り組みとして、更なる水洗化率の向上による使用料収入の増加や、計画的な更新工事等による費用の平準化を図る。
　また、平成31年4月より地方公営企業法を適用したことにより、経営状況・財政状況を明確化し、健全な下水道経営に努める。
　使用料の見直しについては、農業集落排水使用料との画一的な見直しが求められることから、慎重な判断が必要となる。</t>
    <rPh sb="40" eb="42">
      <t>キギョウ</t>
    </rPh>
    <rPh sb="47" eb="49">
      <t>タガク</t>
    </rPh>
    <rPh sb="180" eb="18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</si>
</sst>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9FA-4E58-A73B-0F22FC17F2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0.32</c:v>
                </c:pt>
              </c:numCache>
            </c:numRef>
          </c:val>
          <c:smooth val="0"/>
          <c:extLst>
            <c:ext xmlns:c16="http://schemas.microsoft.com/office/drawing/2014/chart" uri="{C3380CC4-5D6E-409C-BE32-E72D297353CC}">
              <c16:uniqueId val="{00000001-C9FA-4E58-A73B-0F22FC17F2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70-48F2-A94A-6A2439D342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49.27</c:v>
                </c:pt>
                <c:pt idx="4">
                  <c:v>49.47</c:v>
                </c:pt>
              </c:numCache>
            </c:numRef>
          </c:val>
          <c:smooth val="0"/>
          <c:extLst>
            <c:ext xmlns:c16="http://schemas.microsoft.com/office/drawing/2014/chart" uri="{C3380CC4-5D6E-409C-BE32-E72D297353CC}">
              <c16:uniqueId val="{00000001-3D70-48F2-A94A-6A2439D342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90.52</c:v>
                </c:pt>
                <c:pt idx="4">
                  <c:v>91.19</c:v>
                </c:pt>
              </c:numCache>
            </c:numRef>
          </c:val>
          <c:extLst>
            <c:ext xmlns:c16="http://schemas.microsoft.com/office/drawing/2014/chart" uri="{C3380CC4-5D6E-409C-BE32-E72D297353CC}">
              <c16:uniqueId val="{00000000-8141-4484-9BA9-AC7EFACEC5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83.16</c:v>
                </c:pt>
                <c:pt idx="4">
                  <c:v>82.06</c:v>
                </c:pt>
              </c:numCache>
            </c:numRef>
          </c:val>
          <c:smooth val="0"/>
          <c:extLst>
            <c:ext xmlns:c16="http://schemas.microsoft.com/office/drawing/2014/chart" uri="{C3380CC4-5D6E-409C-BE32-E72D297353CC}">
              <c16:uniqueId val="{00000001-8141-4484-9BA9-AC7EFACEC5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103.72</c:v>
                </c:pt>
                <c:pt idx="4">
                  <c:v>106.28</c:v>
                </c:pt>
              </c:numCache>
            </c:numRef>
          </c:val>
          <c:extLst>
            <c:ext xmlns:c16="http://schemas.microsoft.com/office/drawing/2014/chart" uri="{C3380CC4-5D6E-409C-BE32-E72D297353CC}">
              <c16:uniqueId val="{00000000-D208-4791-AC69-44DFD3E452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109.21</c:v>
                </c:pt>
                <c:pt idx="4">
                  <c:v>107.81</c:v>
                </c:pt>
              </c:numCache>
            </c:numRef>
          </c:val>
          <c:smooth val="0"/>
          <c:extLst>
            <c:ext xmlns:c16="http://schemas.microsoft.com/office/drawing/2014/chart" uri="{C3380CC4-5D6E-409C-BE32-E72D297353CC}">
              <c16:uniqueId val="{00000001-D208-4791-AC69-44DFD3E452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3.09</c:v>
                </c:pt>
                <c:pt idx="4">
                  <c:v>6.12</c:v>
                </c:pt>
              </c:numCache>
            </c:numRef>
          </c:val>
          <c:extLst>
            <c:ext xmlns:c16="http://schemas.microsoft.com/office/drawing/2014/chart" uri="{C3380CC4-5D6E-409C-BE32-E72D297353CC}">
              <c16:uniqueId val="{00000000-36D3-4E01-A29A-570BD50BB0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c:v>
                </c:pt>
                <c:pt idx="4">
                  <c:v>19.93</c:v>
                </c:pt>
              </c:numCache>
            </c:numRef>
          </c:val>
          <c:smooth val="0"/>
          <c:extLst>
            <c:ext xmlns:c16="http://schemas.microsoft.com/office/drawing/2014/chart" uri="{C3380CC4-5D6E-409C-BE32-E72D297353CC}">
              <c16:uniqueId val="{00000001-36D3-4E01-A29A-570BD50BB0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13-4315-8E4C-7E24EBD0BE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F13-4315-8E4C-7E24EBD0BE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CC4-4374-906A-66D8A0A360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15.73</c:v>
                </c:pt>
                <c:pt idx="4">
                  <c:v>18.2</c:v>
                </c:pt>
              </c:numCache>
            </c:numRef>
          </c:val>
          <c:smooth val="0"/>
          <c:extLst>
            <c:ext xmlns:c16="http://schemas.microsoft.com/office/drawing/2014/chart" uri="{C3380CC4-5D6E-409C-BE32-E72D297353CC}">
              <c16:uniqueId val="{00000001-2CC4-4374-906A-66D8A0A360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10.44</c:v>
                </c:pt>
                <c:pt idx="4">
                  <c:v>15.93</c:v>
                </c:pt>
              </c:numCache>
            </c:numRef>
          </c:val>
          <c:extLst>
            <c:ext xmlns:c16="http://schemas.microsoft.com/office/drawing/2014/chart" uri="{C3380CC4-5D6E-409C-BE32-E72D297353CC}">
              <c16:uniqueId val="{00000000-D187-4CAA-8D92-5F63B33992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57.26</c:v>
                </c:pt>
                <c:pt idx="4">
                  <c:v>48.56</c:v>
                </c:pt>
              </c:numCache>
            </c:numRef>
          </c:val>
          <c:smooth val="0"/>
          <c:extLst>
            <c:ext xmlns:c16="http://schemas.microsoft.com/office/drawing/2014/chart" uri="{C3380CC4-5D6E-409C-BE32-E72D297353CC}">
              <c16:uniqueId val="{00000001-D187-4CAA-8D92-5F63B33992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A4B-468B-B860-9452ECEB2F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1130.42</c:v>
                </c:pt>
                <c:pt idx="4">
                  <c:v>1245.0999999999999</c:v>
                </c:pt>
              </c:numCache>
            </c:numRef>
          </c:val>
          <c:smooth val="0"/>
          <c:extLst>
            <c:ext xmlns:c16="http://schemas.microsoft.com/office/drawing/2014/chart" uri="{C3380CC4-5D6E-409C-BE32-E72D297353CC}">
              <c16:uniqueId val="{00000001-1A4B-468B-B860-9452ECEB2F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97.27</c:v>
                </c:pt>
                <c:pt idx="4">
                  <c:v>97.43</c:v>
                </c:pt>
              </c:numCache>
            </c:numRef>
          </c:val>
          <c:extLst>
            <c:ext xmlns:c16="http://schemas.microsoft.com/office/drawing/2014/chart" uri="{C3380CC4-5D6E-409C-BE32-E72D297353CC}">
              <c16:uniqueId val="{00000000-90EE-4B3E-AA05-7615A943F3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74.17</c:v>
                </c:pt>
                <c:pt idx="4">
                  <c:v>79.77</c:v>
                </c:pt>
              </c:numCache>
            </c:numRef>
          </c:val>
          <c:smooth val="0"/>
          <c:extLst>
            <c:ext xmlns:c16="http://schemas.microsoft.com/office/drawing/2014/chart" uri="{C3380CC4-5D6E-409C-BE32-E72D297353CC}">
              <c16:uniqueId val="{00000001-90EE-4B3E-AA05-7615A943F3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F45F-48E1-A3BC-E9DB92DEB9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230.95</c:v>
                </c:pt>
                <c:pt idx="4">
                  <c:v>214.56</c:v>
                </c:pt>
              </c:numCache>
            </c:numRef>
          </c:val>
          <c:smooth val="0"/>
          <c:extLst>
            <c:ext xmlns:c16="http://schemas.microsoft.com/office/drawing/2014/chart" uri="{C3380CC4-5D6E-409C-BE32-E72D297353CC}">
              <c16:uniqueId val="{00000001-F45F-48E1-A3BC-E9DB92DEB9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庄内町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20656</v>
      </c>
      <c r="AM8" s="69"/>
      <c r="AN8" s="69"/>
      <c r="AO8" s="69"/>
      <c r="AP8" s="69"/>
      <c r="AQ8" s="69"/>
      <c r="AR8" s="69"/>
      <c r="AS8" s="69"/>
      <c r="AT8" s="68">
        <f>データ!T6</f>
        <v>249.17</v>
      </c>
      <c r="AU8" s="68"/>
      <c r="AV8" s="68"/>
      <c r="AW8" s="68"/>
      <c r="AX8" s="68"/>
      <c r="AY8" s="68"/>
      <c r="AZ8" s="68"/>
      <c r="BA8" s="68"/>
      <c r="BB8" s="68">
        <f>データ!U6</f>
        <v>82.9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62.14</v>
      </c>
      <c r="J10" s="68"/>
      <c r="K10" s="68"/>
      <c r="L10" s="68"/>
      <c r="M10" s="68"/>
      <c r="N10" s="68"/>
      <c r="O10" s="68"/>
      <c r="P10" s="68">
        <f>データ!P6</f>
        <v>51.06</v>
      </c>
      <c r="Q10" s="68"/>
      <c r="R10" s="68"/>
      <c r="S10" s="68"/>
      <c r="T10" s="68"/>
      <c r="U10" s="68"/>
      <c r="V10" s="68"/>
      <c r="W10" s="68">
        <f>データ!Q6</f>
        <v>99.92</v>
      </c>
      <c r="X10" s="68"/>
      <c r="Y10" s="68"/>
      <c r="Z10" s="68"/>
      <c r="AA10" s="68"/>
      <c r="AB10" s="68"/>
      <c r="AC10" s="68"/>
      <c r="AD10" s="69">
        <f>データ!R6</f>
        <v>3146</v>
      </c>
      <c r="AE10" s="69"/>
      <c r="AF10" s="69"/>
      <c r="AG10" s="69"/>
      <c r="AH10" s="69"/>
      <c r="AI10" s="69"/>
      <c r="AJ10" s="69"/>
      <c r="AK10" s="2"/>
      <c r="AL10" s="69">
        <f>データ!V6</f>
        <v>10470</v>
      </c>
      <c r="AM10" s="69"/>
      <c r="AN10" s="69"/>
      <c r="AO10" s="69"/>
      <c r="AP10" s="69"/>
      <c r="AQ10" s="69"/>
      <c r="AR10" s="69"/>
      <c r="AS10" s="69"/>
      <c r="AT10" s="68">
        <f>データ!W6</f>
        <v>4.4000000000000004</v>
      </c>
      <c r="AU10" s="68"/>
      <c r="AV10" s="68"/>
      <c r="AW10" s="68"/>
      <c r="AX10" s="68"/>
      <c r="AY10" s="68"/>
      <c r="AZ10" s="68"/>
      <c r="BA10" s="68"/>
      <c r="BB10" s="68">
        <f>データ!X6</f>
        <v>2379.5500000000002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0b7evzfi0R7lwd9VXms9DfDC3lBLJVp3YD2KZmrfiBuO+v+UzHa+DFHiKKPcbO8TSXHZTQZ0jqGOdbw3hr9gQ==" saltValue="XdZzZtD7iaxPRKnisEzQ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64289</v>
      </c>
      <c r="D6" s="33">
        <f t="shared" si="3"/>
        <v>46</v>
      </c>
      <c r="E6" s="33">
        <f t="shared" si="3"/>
        <v>17</v>
      </c>
      <c r="F6" s="33">
        <f t="shared" si="3"/>
        <v>1</v>
      </c>
      <c r="G6" s="33">
        <f t="shared" si="3"/>
        <v>0</v>
      </c>
      <c r="H6" s="33" t="str">
        <f t="shared" si="3"/>
        <v>山形県　庄内町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62.14</v>
      </c>
      <c r="P6" s="34">
        <f t="shared" si="3"/>
        <v>51.06</v>
      </c>
      <c r="Q6" s="34">
        <f t="shared" si="3"/>
        <v>99.92</v>
      </c>
      <c r="R6" s="34">
        <f t="shared" si="3"/>
        <v>3146</v>
      </c>
      <c r="S6" s="34">
        <f t="shared" si="3"/>
        <v>20656</v>
      </c>
      <c r="T6" s="34">
        <f t="shared" si="3"/>
        <v>249.17</v>
      </c>
      <c r="U6" s="34">
        <f t="shared" si="3"/>
        <v>82.9</v>
      </c>
      <c r="V6" s="34">
        <f t="shared" si="3"/>
        <v>10470</v>
      </c>
      <c r="W6" s="34">
        <f t="shared" si="3"/>
        <v>4.4000000000000004</v>
      </c>
      <c r="X6" s="34">
        <f t="shared" si="3"/>
        <v>2379.5500000000002</v>
      </c>
      <c r="Y6" s="35" t="str">
        <f>IF(Y7="",NA(),Y7)</f>
        <v>-</v>
      </c>
      <c r="Z6" s="35" t="str">
        <f t="shared" ref="Z6:AH6" si="4">IF(Z7="",NA(),Z7)</f>
        <v>-</v>
      </c>
      <c r="AA6" s="35" t="str">
        <f t="shared" si="4"/>
        <v>-</v>
      </c>
      <c r="AB6" s="35">
        <f t="shared" si="4"/>
        <v>103.72</v>
      </c>
      <c r="AC6" s="35">
        <f t="shared" si="4"/>
        <v>106.28</v>
      </c>
      <c r="AD6" s="35" t="str">
        <f t="shared" si="4"/>
        <v>-</v>
      </c>
      <c r="AE6" s="35" t="str">
        <f t="shared" si="4"/>
        <v>-</v>
      </c>
      <c r="AF6" s="35" t="str">
        <f t="shared" si="4"/>
        <v>-</v>
      </c>
      <c r="AG6" s="35">
        <f t="shared" si="4"/>
        <v>109.21</v>
      </c>
      <c r="AH6" s="35">
        <f t="shared" si="4"/>
        <v>107.81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15.73</v>
      </c>
      <c r="AS6" s="35">
        <f t="shared" si="5"/>
        <v>18.2</v>
      </c>
      <c r="AT6" s="34" t="str">
        <f>IF(AT7="","",IF(AT7="-","【-】","【"&amp;SUBSTITUTE(TEXT(AT7,"#,##0.00"),"-","△")&amp;"】"))</f>
        <v>【3.64】</v>
      </c>
      <c r="AU6" s="35" t="str">
        <f>IF(AU7="",NA(),AU7)</f>
        <v>-</v>
      </c>
      <c r="AV6" s="35" t="str">
        <f t="shared" ref="AV6:BD6" si="6">IF(AV7="",NA(),AV7)</f>
        <v>-</v>
      </c>
      <c r="AW6" s="35" t="str">
        <f t="shared" si="6"/>
        <v>-</v>
      </c>
      <c r="AX6" s="35">
        <f t="shared" si="6"/>
        <v>10.44</v>
      </c>
      <c r="AY6" s="35">
        <f t="shared" si="6"/>
        <v>15.93</v>
      </c>
      <c r="AZ6" s="35" t="str">
        <f t="shared" si="6"/>
        <v>-</v>
      </c>
      <c r="BA6" s="35" t="str">
        <f t="shared" si="6"/>
        <v>-</v>
      </c>
      <c r="BB6" s="35" t="str">
        <f t="shared" si="6"/>
        <v>-</v>
      </c>
      <c r="BC6" s="35">
        <f t="shared" si="6"/>
        <v>57.26</v>
      </c>
      <c r="BD6" s="35">
        <f t="shared" si="6"/>
        <v>48.56</v>
      </c>
      <c r="BE6" s="34" t="str">
        <f>IF(BE7="","",IF(BE7="-","【-】","【"&amp;SUBSTITUTE(TEXT(BE7,"#,##0.00"),"-","△")&amp;"】"))</f>
        <v>【67.52】</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1130.42</v>
      </c>
      <c r="BO6" s="35">
        <f t="shared" si="7"/>
        <v>1245.0999999999999</v>
      </c>
      <c r="BP6" s="34" t="str">
        <f>IF(BP7="","",IF(BP7="-","【-】","【"&amp;SUBSTITUTE(TEXT(BP7,"#,##0.00"),"-","△")&amp;"】"))</f>
        <v>【705.21】</v>
      </c>
      <c r="BQ6" s="35" t="str">
        <f>IF(BQ7="",NA(),BQ7)</f>
        <v>-</v>
      </c>
      <c r="BR6" s="35" t="str">
        <f t="shared" ref="BR6:BZ6" si="8">IF(BR7="",NA(),BR7)</f>
        <v>-</v>
      </c>
      <c r="BS6" s="35" t="str">
        <f t="shared" si="8"/>
        <v>-</v>
      </c>
      <c r="BT6" s="35">
        <f t="shared" si="8"/>
        <v>97.27</v>
      </c>
      <c r="BU6" s="35">
        <f t="shared" si="8"/>
        <v>97.43</v>
      </c>
      <c r="BV6" s="35" t="str">
        <f t="shared" si="8"/>
        <v>-</v>
      </c>
      <c r="BW6" s="35" t="str">
        <f t="shared" si="8"/>
        <v>-</v>
      </c>
      <c r="BX6" s="35" t="str">
        <f t="shared" si="8"/>
        <v>-</v>
      </c>
      <c r="BY6" s="35">
        <f t="shared" si="8"/>
        <v>74.17</v>
      </c>
      <c r="BZ6" s="35">
        <f t="shared" si="8"/>
        <v>79.77</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49.27</v>
      </c>
      <c r="CV6" s="35">
        <f t="shared" si="10"/>
        <v>49.47</v>
      </c>
      <c r="CW6" s="34" t="str">
        <f>IF(CW7="","",IF(CW7="-","【-】","【"&amp;SUBSTITUTE(TEXT(CW7,"#,##0.00"),"-","△")&amp;"】"))</f>
        <v>【59.57】</v>
      </c>
      <c r="CX6" s="35" t="str">
        <f>IF(CX7="",NA(),CX7)</f>
        <v>-</v>
      </c>
      <c r="CY6" s="35" t="str">
        <f t="shared" ref="CY6:DG6" si="11">IF(CY7="",NA(),CY7)</f>
        <v>-</v>
      </c>
      <c r="CZ6" s="35" t="str">
        <f t="shared" si="11"/>
        <v>-</v>
      </c>
      <c r="DA6" s="35">
        <f t="shared" si="11"/>
        <v>90.52</v>
      </c>
      <c r="DB6" s="35">
        <f t="shared" si="11"/>
        <v>91.19</v>
      </c>
      <c r="DC6" s="35" t="str">
        <f t="shared" si="11"/>
        <v>-</v>
      </c>
      <c r="DD6" s="35" t="str">
        <f t="shared" si="11"/>
        <v>-</v>
      </c>
      <c r="DE6" s="35" t="str">
        <f t="shared" si="11"/>
        <v>-</v>
      </c>
      <c r="DF6" s="35">
        <f t="shared" si="11"/>
        <v>83.16</v>
      </c>
      <c r="DG6" s="35">
        <f t="shared" si="11"/>
        <v>82.06</v>
      </c>
      <c r="DH6" s="34" t="str">
        <f>IF(DH7="","",IF(DH7="-","【-】","【"&amp;SUBSTITUTE(TEXT(DH7,"#,##0.00"),"-","△")&amp;"】"))</f>
        <v>【95.57】</v>
      </c>
      <c r="DI6" s="35" t="str">
        <f>IF(DI7="",NA(),DI7)</f>
        <v>-</v>
      </c>
      <c r="DJ6" s="35" t="str">
        <f t="shared" ref="DJ6:DR6" si="12">IF(DJ7="",NA(),DJ7)</f>
        <v>-</v>
      </c>
      <c r="DK6" s="35" t="str">
        <f t="shared" si="12"/>
        <v>-</v>
      </c>
      <c r="DL6" s="35">
        <f t="shared" si="12"/>
        <v>3.09</v>
      </c>
      <c r="DM6" s="35">
        <f t="shared" si="12"/>
        <v>6.12</v>
      </c>
      <c r="DN6" s="35" t="str">
        <f t="shared" si="12"/>
        <v>-</v>
      </c>
      <c r="DO6" s="35" t="str">
        <f t="shared" si="12"/>
        <v>-</v>
      </c>
      <c r="DP6" s="35" t="str">
        <f t="shared" si="12"/>
        <v>-</v>
      </c>
      <c r="DQ6" s="35">
        <f t="shared" si="12"/>
        <v>24.1</v>
      </c>
      <c r="DR6" s="35">
        <f t="shared" si="12"/>
        <v>19.93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v>
      </c>
      <c r="EN6" s="35">
        <f t="shared" si="14"/>
        <v>0.32</v>
      </c>
      <c r="EO6" s="34" t="str">
        <f>IF(EO7="","",IF(EO7="-","【-】","【"&amp;SUBSTITUTE(TEXT(EO7,"#,##0.00"),"-","△")&amp;"】"))</f>
        <v>【0.30】</v>
      </c>
    </row>
    <row r="7" spans="1:148" s="36" customFormat="1" x14ac:dyDescent="0.15">
      <c r="A7" s="28"/>
      <c r="B7" s="37">
        <v>2020</v>
      </c>
      <c r="C7" s="37">
        <v>64289</v>
      </c>
      <c r="D7" s="37">
        <v>46</v>
      </c>
      <c r="E7" s="37">
        <v>17</v>
      </c>
      <c r="F7" s="37">
        <v>1</v>
      </c>
      <c r="G7" s="37">
        <v>0</v>
      </c>
      <c r="H7" s="37" t="s">
        <v>96</v>
      </c>
      <c r="I7" s="37" t="s">
        <v>97</v>
      </c>
      <c r="J7" s="37" t="s">
        <v>98</v>
      </c>
      <c r="K7" s="37" t="s">
        <v>99</v>
      </c>
      <c r="L7" s="37" t="s">
        <v>100</v>
      </c>
      <c r="M7" s="37" t="s">
        <v>101</v>
      </c>
      <c r="N7" s="38" t="s">
        <v>102</v>
      </c>
      <c r="O7" s="38">
        <v>62.14</v>
      </c>
      <c r="P7" s="38">
        <v>51.06</v>
      </c>
      <c r="Q7" s="38">
        <v>99.92</v>
      </c>
      <c r="R7" s="38">
        <v>3146</v>
      </c>
      <c r="S7" s="38">
        <v>20656</v>
      </c>
      <c r="T7" s="38">
        <v>249.17</v>
      </c>
      <c r="U7" s="38">
        <v>82.9</v>
      </c>
      <c r="V7" s="38">
        <v>10470</v>
      </c>
      <c r="W7" s="38">
        <v>4.4000000000000004</v>
      </c>
      <c r="X7" s="38">
        <v>2379.5500000000002</v>
      </c>
      <c r="Y7" s="38" t="s">
        <v>102</v>
      </c>
      <c r="Z7" s="38" t="s">
        <v>102</v>
      </c>
      <c r="AA7" s="38" t="s">
        <v>102</v>
      </c>
      <c r="AB7" s="38">
        <v>103.72</v>
      </c>
      <c r="AC7" s="38">
        <v>106.28</v>
      </c>
      <c r="AD7" s="38" t="s">
        <v>102</v>
      </c>
      <c r="AE7" s="38" t="s">
        <v>102</v>
      </c>
      <c r="AF7" s="38" t="s">
        <v>102</v>
      </c>
      <c r="AG7" s="38">
        <v>109.21</v>
      </c>
      <c r="AH7" s="38">
        <v>107.81</v>
      </c>
      <c r="AI7" s="38">
        <v>106.67</v>
      </c>
      <c r="AJ7" s="38" t="s">
        <v>102</v>
      </c>
      <c r="AK7" s="38" t="s">
        <v>102</v>
      </c>
      <c r="AL7" s="38" t="s">
        <v>102</v>
      </c>
      <c r="AM7" s="38">
        <v>0</v>
      </c>
      <c r="AN7" s="38">
        <v>0</v>
      </c>
      <c r="AO7" s="38" t="s">
        <v>102</v>
      </c>
      <c r="AP7" s="38" t="s">
        <v>102</v>
      </c>
      <c r="AQ7" s="38" t="s">
        <v>102</v>
      </c>
      <c r="AR7" s="38">
        <v>15.73</v>
      </c>
      <c r="AS7" s="38">
        <v>18.2</v>
      </c>
      <c r="AT7" s="38">
        <v>3.64</v>
      </c>
      <c r="AU7" s="38" t="s">
        <v>102</v>
      </c>
      <c r="AV7" s="38" t="s">
        <v>102</v>
      </c>
      <c r="AW7" s="38" t="s">
        <v>102</v>
      </c>
      <c r="AX7" s="38">
        <v>10.44</v>
      </c>
      <c r="AY7" s="38">
        <v>15.93</v>
      </c>
      <c r="AZ7" s="38" t="s">
        <v>102</v>
      </c>
      <c r="BA7" s="38" t="s">
        <v>102</v>
      </c>
      <c r="BB7" s="38" t="s">
        <v>102</v>
      </c>
      <c r="BC7" s="38">
        <v>57.26</v>
      </c>
      <c r="BD7" s="38">
        <v>48.56</v>
      </c>
      <c r="BE7" s="38">
        <v>67.52</v>
      </c>
      <c r="BF7" s="38" t="s">
        <v>102</v>
      </c>
      <c r="BG7" s="38" t="s">
        <v>102</v>
      </c>
      <c r="BH7" s="38" t="s">
        <v>102</v>
      </c>
      <c r="BI7" s="38">
        <v>0</v>
      </c>
      <c r="BJ7" s="38">
        <v>0</v>
      </c>
      <c r="BK7" s="38" t="s">
        <v>102</v>
      </c>
      <c r="BL7" s="38" t="s">
        <v>102</v>
      </c>
      <c r="BM7" s="38" t="s">
        <v>102</v>
      </c>
      <c r="BN7" s="38">
        <v>1130.42</v>
      </c>
      <c r="BO7" s="38">
        <v>1245.0999999999999</v>
      </c>
      <c r="BP7" s="38">
        <v>705.21</v>
      </c>
      <c r="BQ7" s="38" t="s">
        <v>102</v>
      </c>
      <c r="BR7" s="38" t="s">
        <v>102</v>
      </c>
      <c r="BS7" s="38" t="s">
        <v>102</v>
      </c>
      <c r="BT7" s="38">
        <v>97.27</v>
      </c>
      <c r="BU7" s="38">
        <v>97.43</v>
      </c>
      <c r="BV7" s="38" t="s">
        <v>102</v>
      </c>
      <c r="BW7" s="38" t="s">
        <v>102</v>
      </c>
      <c r="BX7" s="38" t="s">
        <v>102</v>
      </c>
      <c r="BY7" s="38">
        <v>74.17</v>
      </c>
      <c r="BZ7" s="38">
        <v>79.77</v>
      </c>
      <c r="CA7" s="38">
        <v>98.96</v>
      </c>
      <c r="CB7" s="38" t="s">
        <v>102</v>
      </c>
      <c r="CC7" s="38" t="s">
        <v>102</v>
      </c>
      <c r="CD7" s="38" t="s">
        <v>102</v>
      </c>
      <c r="CE7" s="38">
        <v>150</v>
      </c>
      <c r="CF7" s="38">
        <v>150</v>
      </c>
      <c r="CG7" s="38" t="s">
        <v>102</v>
      </c>
      <c r="CH7" s="38" t="s">
        <v>102</v>
      </c>
      <c r="CI7" s="38" t="s">
        <v>102</v>
      </c>
      <c r="CJ7" s="38">
        <v>230.95</v>
      </c>
      <c r="CK7" s="38">
        <v>214.56</v>
      </c>
      <c r="CL7" s="38">
        <v>134.52000000000001</v>
      </c>
      <c r="CM7" s="38" t="s">
        <v>102</v>
      </c>
      <c r="CN7" s="38" t="s">
        <v>102</v>
      </c>
      <c r="CO7" s="38" t="s">
        <v>102</v>
      </c>
      <c r="CP7" s="38" t="s">
        <v>102</v>
      </c>
      <c r="CQ7" s="38" t="s">
        <v>102</v>
      </c>
      <c r="CR7" s="38" t="s">
        <v>102</v>
      </c>
      <c r="CS7" s="38" t="s">
        <v>102</v>
      </c>
      <c r="CT7" s="38" t="s">
        <v>102</v>
      </c>
      <c r="CU7" s="38">
        <v>49.27</v>
      </c>
      <c r="CV7" s="38">
        <v>49.47</v>
      </c>
      <c r="CW7" s="38">
        <v>59.57</v>
      </c>
      <c r="CX7" s="38" t="s">
        <v>102</v>
      </c>
      <c r="CY7" s="38" t="s">
        <v>102</v>
      </c>
      <c r="CZ7" s="38" t="s">
        <v>102</v>
      </c>
      <c r="DA7" s="38">
        <v>90.52</v>
      </c>
      <c r="DB7" s="38">
        <v>91.19</v>
      </c>
      <c r="DC7" s="38" t="s">
        <v>102</v>
      </c>
      <c r="DD7" s="38" t="s">
        <v>102</v>
      </c>
      <c r="DE7" s="38" t="s">
        <v>102</v>
      </c>
      <c r="DF7" s="38">
        <v>83.16</v>
      </c>
      <c r="DG7" s="38">
        <v>82.06</v>
      </c>
      <c r="DH7" s="38">
        <v>95.57</v>
      </c>
      <c r="DI7" s="38" t="s">
        <v>102</v>
      </c>
      <c r="DJ7" s="38" t="s">
        <v>102</v>
      </c>
      <c r="DK7" s="38" t="s">
        <v>102</v>
      </c>
      <c r="DL7" s="38">
        <v>3.09</v>
      </c>
      <c r="DM7" s="38">
        <v>6.12</v>
      </c>
      <c r="DN7" s="38" t="s">
        <v>102</v>
      </c>
      <c r="DO7" s="38" t="s">
        <v>102</v>
      </c>
      <c r="DP7" s="38" t="s">
        <v>102</v>
      </c>
      <c r="DQ7" s="38">
        <v>24.1</v>
      </c>
      <c r="DR7" s="38">
        <v>19.93</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2022-01-12T03:53:32Z</cp:lastPrinted>
  <dcterms:created xsi:type="dcterms:W3CDTF">2021-12-03T07:07:56Z</dcterms:created>
  <dcterms:modified xsi:type="dcterms:W3CDTF">2022-01-12T03:58:41Z</dcterms:modified>
  <cp:category/>
</cp:coreProperties>
</file>