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3年度）\提出用\"/>
    </mc:Choice>
  </mc:AlternateContent>
  <workbookProtection workbookAlgorithmName="SHA-512" workbookHashValue="xI/NiKj9R+h/3mQJhzC8c7Cgg38zBDZSkDTHG41bqnotqgNFz9FeR0BiCAJpAlz+o5KLosSBSzpGOdYHO3JgNw==" workbookSaltValue="62oK8P3TCwsaLNKHtoQTOw==" workbookSpinCount="100000" lockStructure="1"/>
  <bookViews>
    <workbookView xWindow="0" yWindow="0" windowWidth="28800" windowHeight="123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<sst xmlns="http://schemas.openxmlformats.org/spreadsheetml/2006/main" count="297" uniqueCount="117">
  <si>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</si>
  <si>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</si>
  <si>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</si>
  <si>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</si>
  <si>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</si>
  <si>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</si>
  <si>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</si>
  <si>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</si>
  <si>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</si>
  <si>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</si>
  <si>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</si>
  <si>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</si>
  <si>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</si>
  <si>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</si>
  <si>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</si>
  <si>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</si>
  <si>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</si>
  <si>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</si>
  <si>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</si>
  <si>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</si>
  <si>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</si>
  <si>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</si>
  <si>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</si>
  <si>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</si>
  <si>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</si>
  <si>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</si>
  <si>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</si>
  <si>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</si>
  <si>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</si>
  <si>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</si>
  <si>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</si>
  <si>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</si>
  <si>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</si>
  <si>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</si>
  <si>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</si>
  <si>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</si>
  <si>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</si>
  <si>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</si>
  <si>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</si>
  <si>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</si>
  <si>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</si>
  <si>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</si>
  <si>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</si>
  <si>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</si>
  <si>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</si>
  <si>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</si>
  <si>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</si>
  <si>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</si>
  <si>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</si>
  <si>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</si>
  <si>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</si>
  <si>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</si>
  <si>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</si>
  <si>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</si>
  <si>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</si>
  <si>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</si>
  <si>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</si>
  <si>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</si>
  <si>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</si>
  <si>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</si>
  <si>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</si>
  <si>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</si>
  <si>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</si>
  <si>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</si>
  <si>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</si>
  <si>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</si>
  <si>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</si>
  <si>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</si>
  <si>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</si>
  <si>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</si>
  <si>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</si>
  <si>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</si>
  <si>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</si>
  <si>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</si>
  <si>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</si>
  <si>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</si>
  <si>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</si>
  <si>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</si>
  <si>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</si>
  <si>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</si>
  <si>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</si>
  <si>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</si>
  <si>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</si>
  <si>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</si>
  <si>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</si>
  <si>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</si>
  <si>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</si>
  <si>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</si>
  <si>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</si>
  <si>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</si>
  <si>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</si>
  <si>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</si>
  <si>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</si>
  <si>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</si>
  <si>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</si>
  <si>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</si>
  <si>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</si>
  <si>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</si>
  <si>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</si>
  <si>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</si>
  <si>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</si>
  <si>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</si>
  <si>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</si>
  <si>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</si>
  <si>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</si>
  <si>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</si>
  <si>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</si>
  <si>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</si>
  <si>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</si>
  <si>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</si>
  <si>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</si>
  <si>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</si>
  <si>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</si>
  <si>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</si>
  <si>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平成31年4月から地方公営企業法を適用したことから、比較数値は前年度のみとなっている。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流動比率については、建設改良費等に充てられた企業債の償還が大きいため類似団体平均より低い結果となっている。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汚水処理原価については、費用の削減等により類似団体平均よりも低い結果となった。
　施設利用率については、5割を切る利用状況にあり、今後も人口減少等による利用率の低下は避けられない状況にあることから、処理施設の統廃合等を検討する必要がある。
　水洗化率については、類似団体平均より高い結果となり、毎年微増となっている。</t>
    <rPh sb="1" eb="3">
      <t>ヘイセイ</t>
    </rPh>
    <rPh sb="5" eb="6">
      <t>ネン</t>
    </rPh>
    <rPh sb="7" eb="8">
      <t>ガツ</t>
    </rPh>
    <rPh sb="27" eb="29">
      <t>ヒカク</t>
    </rPh>
    <rPh sb="29" eb="31">
      <t>スウチ</t>
    </rPh>
    <rPh sb="32" eb="35">
      <t>ゼンネンド</t>
    </rPh>
    <rPh sb="46" eb="48">
      <t>ケイジョウ</t>
    </rPh>
    <rPh sb="58" eb="60">
      <t>クロジ</t>
    </rPh>
    <rPh sb="60" eb="62">
      <t>シュウシ</t>
    </rPh>
    <rPh sb="66" eb="68">
      <t>ルイセキ</t>
    </rPh>
    <rPh sb="68" eb="70">
      <t>ケッソン</t>
    </rPh>
    <rPh sb="70" eb="71">
      <t>キン</t>
    </rPh>
    <rPh sb="72" eb="74">
      <t>ハッセイ</t>
    </rPh>
    <rPh sb="81" eb="83">
      <t>ケンゼン</t>
    </rPh>
    <rPh sb="83" eb="85">
      <t>ケイエイ</t>
    </rPh>
    <rPh sb="86" eb="87">
      <t>ツヅ</t>
    </rPh>
    <rPh sb="95" eb="96">
      <t>サラ</t>
    </rPh>
    <rPh sb="98" eb="100">
      <t>ヒヨウ</t>
    </rPh>
    <rPh sb="101" eb="104">
      <t>サクゲンナド</t>
    </rPh>
    <rPh sb="105" eb="106">
      <t>ト</t>
    </rPh>
    <rPh sb="107" eb="108">
      <t>ク</t>
    </rPh>
    <rPh sb="109" eb="111">
      <t>ヒツヨウ</t>
    </rPh>
    <rPh sb="117" eb="119">
      <t>リュウドウ</t>
    </rPh>
    <rPh sb="119" eb="121">
      <t>ヒリツ</t>
    </rPh>
    <rPh sb="127" eb="129">
      <t>ケンセツ</t>
    </rPh>
    <rPh sb="129" eb="131">
      <t>カイリョウ</t>
    </rPh>
    <rPh sb="131" eb="133">
      <t>ヒナド</t>
    </rPh>
    <rPh sb="134" eb="135">
      <t>ア</t>
    </rPh>
    <rPh sb="139" eb="141">
      <t>キギョウ</t>
    </rPh>
    <rPh sb="141" eb="142">
      <t>サイ</t>
    </rPh>
    <rPh sb="143" eb="145">
      <t>ショウカン</t>
    </rPh>
    <rPh sb="146" eb="147">
      <t>オオ</t>
    </rPh>
    <rPh sb="159" eb="160">
      <t>ヒク</t>
    </rPh>
    <rPh sb="161" eb="163">
      <t>ケッカ</t>
    </rPh>
    <rPh sb="259" eb="261">
      <t>ヘイキン</t>
    </rPh>
    <rPh sb="264" eb="266">
      <t>ウワマワ</t>
    </rPh>
    <rPh sb="269" eb="271">
      <t>オスイ</t>
    </rPh>
    <rPh sb="271" eb="273">
      <t>ショリ</t>
    </rPh>
    <rPh sb="274" eb="275">
      <t>カカ</t>
    </rPh>
    <rPh sb="276" eb="278">
      <t>ヒヨウ</t>
    </rPh>
    <rPh sb="279" eb="281">
      <t>シヨウ</t>
    </rPh>
    <rPh sb="281" eb="282">
      <t>リョウ</t>
    </rPh>
    <rPh sb="282" eb="284">
      <t>イガイ</t>
    </rPh>
    <rPh sb="285" eb="287">
      <t>シュウニュウ</t>
    </rPh>
    <rPh sb="288" eb="289">
      <t>マカナ</t>
    </rPh>
    <rPh sb="290" eb="292">
      <t>ケッカ</t>
    </rPh>
    <rPh sb="311" eb="313">
      <t>ヒヨウ</t>
    </rPh>
    <rPh sb="314" eb="317">
      <t>サクゲンナド</t>
    </rPh>
    <rPh sb="324" eb="326">
      <t>ヘイキン</t>
    </rPh>
    <rPh sb="329" eb="330">
      <t>ヒク</t>
    </rPh>
    <rPh sb="331" eb="333">
      <t>ケッカ</t>
    </rPh>
    <rPh sb="440" eb="442">
      <t>ケッカ</t>
    </rPh>
    <rPh sb="446" eb="448">
      <t>マイトシ</t>
    </rPh>
    <rPh sb="448" eb="450">
      <t>ビゾウ</t>
    </rPh>
    <phoneticPr fontId="4"/>
  </si>
  <si>
    <t>　整備が開始された昭和61年から35年以上が経過しているが、管渠については小口径の塩ビ管を使用しているため、標準耐用年数（50年）を超えるものはない。
　しかしながら、処理施設やマンホールポンプ等の機器及び計器類の老朽化が激しいことから、平成28年度より計画的な更新を行っている。
　今後急激に耐用年数を迎える資産が増えることから、施設の機能保持のため、令和2年度に最適整備構想を策定した。</t>
    <rPh sb="107" eb="110">
      <t>ロウキュウカ</t>
    </rPh>
    <rPh sb="111" eb="112">
      <t>ハゲ</t>
    </rPh>
    <rPh sb="142" eb="144">
      <t>コンゴ</t>
    </rPh>
    <rPh sb="144" eb="146">
      <t>キュウゲキ</t>
    </rPh>
    <rPh sb="147" eb="149">
      <t>タイヨウ</t>
    </rPh>
    <rPh sb="149" eb="151">
      <t>ネンスウ</t>
    </rPh>
    <rPh sb="152" eb="153">
      <t>ムカ</t>
    </rPh>
    <rPh sb="155" eb="157">
      <t>シサン</t>
    </rPh>
    <rPh sb="158" eb="159">
      <t>フ</t>
    </rPh>
    <rPh sb="166" eb="168">
      <t>シセツ</t>
    </rPh>
    <rPh sb="177" eb="179">
      <t>レイワ</t>
    </rPh>
    <rPh sb="180" eb="182">
      <t>ネンド</t>
    </rPh>
    <rPh sb="183" eb="185">
      <t>サイテキ</t>
    </rPh>
    <rPh sb="185" eb="187">
      <t>セイビ</t>
    </rPh>
    <rPh sb="187" eb="189">
      <t>コウソウ</t>
    </rPh>
    <rPh sb="190" eb="192">
      <t>サクテイ</t>
    </rPh>
    <phoneticPr fontId="4"/>
  </si>
  <si>
    <t>　維持管理費の抑制に努めているものの、人口減少や節水意識の向上により使用料収入の大幅な伸びが期待できないことから、一般会計からの繰入金に頼らざるを得ない状況にある。
　企業債償還については、全額一般会計からの繰入により賄われているが、今後の企業債借入額を勘案しても、償還額は年々減少する見込みである。
　計画的な施設の更新・修繕等による費用の平準化に加え、人口減少等に対応した効率的な施設利用と維持管理費の削減のため、処理施設の統廃合を検討している。
　また、平成31年4月より地方公営企業法を適用したことにより、経営状況・財政状況を明確化し、健全な下水道経営に努める。
　使用料の見直しについては、下水道使用料との画一的な見直しが求められることから、慎重な判断が必要となる。</t>
    <rPh sb="1" eb="3">
      <t>イジ</t>
    </rPh>
    <rPh sb="3" eb="6">
      <t>カンリヒ</t>
    </rPh>
    <rPh sb="7" eb="9">
      <t>ヨクセイ</t>
    </rPh>
    <rPh sb="10" eb="11">
      <t>ツト</t>
    </rPh>
    <rPh sb="46" eb="48">
      <t>キタイ</t>
    </rPh>
    <rPh sb="87" eb="89">
      <t>ショウカン</t>
    </rPh>
    <rPh sb="95" eb="97">
      <t>ゼンガク</t>
    </rPh>
    <rPh sb="97" eb="99">
      <t>イッパン</t>
    </rPh>
    <rPh sb="99" eb="101">
      <t>カイケイ</t>
    </rPh>
    <rPh sb="104" eb="106">
      <t>クリイレ</t>
    </rPh>
    <rPh sb="109" eb="110">
      <t>マカナ</t>
    </rPh>
    <rPh sb="117" eb="119">
      <t>コンゴ</t>
    </rPh>
    <rPh sb="123" eb="125">
      <t>カリイレ</t>
    </rPh>
    <rPh sb="125" eb="126">
      <t>ガク</t>
    </rPh>
    <rPh sb="127" eb="129">
      <t>カンアン</t>
    </rPh>
    <rPh sb="133" eb="135">
      <t>ショウカン</t>
    </rPh>
    <rPh sb="135" eb="136">
      <t>ガク</t>
    </rPh>
    <rPh sb="137" eb="139">
      <t>ネンネン</t>
    </rPh>
    <rPh sb="139" eb="141">
      <t>ゲンショウ</t>
    </rPh>
    <rPh sb="143" eb="145">
      <t>ミコ</t>
    </rPh>
    <rPh sb="152" eb="155">
      <t>ケイカクテキ</t>
    </rPh>
    <rPh sb="156" eb="158">
      <t>シセツ</t>
    </rPh>
    <rPh sb="159" eb="161">
      <t>コウシン</t>
    </rPh>
    <rPh sb="162" eb="164">
      <t>シュウゼン</t>
    </rPh>
    <rPh sb="164" eb="165">
      <t>トウ</t>
    </rPh>
    <rPh sb="168" eb="170">
      <t>ヒヨウ</t>
    </rPh>
    <rPh sb="171" eb="174">
      <t>ヘイジュンカ</t>
    </rPh>
    <rPh sb="175" eb="176">
      <t>クワ</t>
    </rPh>
    <rPh sb="178" eb="180">
      <t>ジンコウ</t>
    </rPh>
    <rPh sb="180" eb="182">
      <t>ゲンショウ</t>
    </rPh>
    <rPh sb="182" eb="183">
      <t>トウ</t>
    </rPh>
    <rPh sb="184" eb="186">
      <t>タイオウ</t>
    </rPh>
    <rPh sb="188" eb="191">
      <t>コウリツテキ</t>
    </rPh>
    <rPh sb="192" eb="194">
      <t>シセツ</t>
    </rPh>
    <rPh sb="194" eb="196">
      <t>リヨウ</t>
    </rPh>
    <rPh sb="197" eb="199">
      <t>イジ</t>
    </rPh>
    <rPh sb="199" eb="202">
      <t>カンリヒ</t>
    </rPh>
    <rPh sb="203" eb="205">
      <t>サクゲン</t>
    </rPh>
    <rPh sb="209" eb="211">
      <t>ショリ</t>
    </rPh>
    <rPh sb="211" eb="213">
      <t>シセツ</t>
    </rPh>
    <rPh sb="214" eb="217">
      <t>トウハイゴウ</t>
    </rPh>
    <rPh sb="218" eb="220">
      <t>ケントウ</t>
    </rPh>
    <rPh sb="269" eb="270">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</si>
</sst>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31-4BCF-95F3-ADE624CAAB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0.02</c:v>
                </c:pt>
              </c:numCache>
            </c:numRef>
          </c:val>
          <c:smooth val="0"/>
          <c:extLst>
            <c:ext xmlns:c16="http://schemas.microsoft.com/office/drawing/2014/chart" uri="{C3380CC4-5D6E-409C-BE32-E72D297353CC}">
              <c16:uniqueId val="{00000001-FA31-4BCF-95F3-ADE624CAAB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45.13</c:v>
                </c:pt>
                <c:pt idx="4">
                  <c:v>48.2</c:v>
                </c:pt>
              </c:numCache>
            </c:numRef>
          </c:val>
          <c:extLst>
            <c:ext xmlns:c16="http://schemas.microsoft.com/office/drawing/2014/chart" uri="{C3380CC4-5D6E-409C-BE32-E72D297353CC}">
              <c16:uniqueId val="{00000000-52F0-4B0D-AEEB-883A6597AB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54.06</c:v>
                </c:pt>
                <c:pt idx="4">
                  <c:v>55.26</c:v>
                </c:pt>
              </c:numCache>
            </c:numRef>
          </c:val>
          <c:smooth val="0"/>
          <c:extLst>
            <c:ext xmlns:c16="http://schemas.microsoft.com/office/drawing/2014/chart" uri="{C3380CC4-5D6E-409C-BE32-E72D297353CC}">
              <c16:uniqueId val="{00000001-52F0-4B0D-AEEB-883A6597AB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96.71</c:v>
                </c:pt>
                <c:pt idx="4">
                  <c:v>97.1</c:v>
                </c:pt>
              </c:numCache>
            </c:numRef>
          </c:val>
          <c:extLst>
            <c:ext xmlns:c16="http://schemas.microsoft.com/office/drawing/2014/chart" uri="{C3380CC4-5D6E-409C-BE32-E72D297353CC}">
              <c16:uniqueId val="{00000000-75D6-49F6-8185-CAE9EDA5A93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90.11</c:v>
                </c:pt>
                <c:pt idx="4">
                  <c:v>90.52</c:v>
                </c:pt>
              </c:numCache>
            </c:numRef>
          </c:val>
          <c:smooth val="0"/>
          <c:extLst>
            <c:ext xmlns:c16="http://schemas.microsoft.com/office/drawing/2014/chart" uri="{C3380CC4-5D6E-409C-BE32-E72D297353CC}">
              <c16:uniqueId val="{00000001-75D6-49F6-8185-CAE9EDA5A93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101.59</c:v>
                </c:pt>
                <c:pt idx="4">
                  <c:v>101.01</c:v>
                </c:pt>
              </c:numCache>
            </c:numRef>
          </c:val>
          <c:extLst>
            <c:ext xmlns:c16="http://schemas.microsoft.com/office/drawing/2014/chart" uri="{C3380CC4-5D6E-409C-BE32-E72D297353CC}">
              <c16:uniqueId val="{00000000-DDBB-4367-84BA-AF97E65061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103.09</c:v>
                </c:pt>
              </c:numCache>
            </c:numRef>
          </c:val>
          <c:smooth val="0"/>
          <c:extLst>
            <c:ext xmlns:c16="http://schemas.microsoft.com/office/drawing/2014/chart" uri="{C3380CC4-5D6E-409C-BE32-E72D297353CC}">
              <c16:uniqueId val="{00000001-DDBB-4367-84BA-AF97E65061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4.22</c:v>
                </c:pt>
                <c:pt idx="4">
                  <c:v>8</c:v>
                </c:pt>
              </c:numCache>
            </c:numRef>
          </c:val>
          <c:extLst>
            <c:ext xmlns:c16="http://schemas.microsoft.com/office/drawing/2014/chart" uri="{C3380CC4-5D6E-409C-BE32-E72D297353CC}">
              <c16:uniqueId val="{00000000-839D-444D-A907-FA27D81C2A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28.19</c:v>
                </c:pt>
                <c:pt idx="4">
                  <c:v>24.8</c:v>
                </c:pt>
              </c:numCache>
            </c:numRef>
          </c:val>
          <c:smooth val="0"/>
          <c:extLst>
            <c:ext xmlns:c16="http://schemas.microsoft.com/office/drawing/2014/chart" uri="{C3380CC4-5D6E-409C-BE32-E72D297353CC}">
              <c16:uniqueId val="{00000001-839D-444D-A907-FA27D81C2A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16B-431F-8650-1678C7C73F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16B-431F-8650-1678C7C73F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003-412D-B745-DF7AC0894D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127.98</c:v>
                </c:pt>
                <c:pt idx="4">
                  <c:v>101.24</c:v>
                </c:pt>
              </c:numCache>
            </c:numRef>
          </c:val>
          <c:smooth val="0"/>
          <c:extLst>
            <c:ext xmlns:c16="http://schemas.microsoft.com/office/drawing/2014/chart" uri="{C3380CC4-5D6E-409C-BE32-E72D297353CC}">
              <c16:uniqueId val="{00000001-D003-412D-B745-DF7AC0894D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23.03</c:v>
                </c:pt>
                <c:pt idx="4">
                  <c:v>29.28</c:v>
                </c:pt>
              </c:numCache>
            </c:numRef>
          </c:val>
          <c:extLst>
            <c:ext xmlns:c16="http://schemas.microsoft.com/office/drawing/2014/chart" uri="{C3380CC4-5D6E-409C-BE32-E72D297353CC}">
              <c16:uniqueId val="{00000000-EC91-4529-B585-351E402412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44.14</c:v>
                </c:pt>
                <c:pt idx="4">
                  <c:v>37.24</c:v>
                </c:pt>
              </c:numCache>
            </c:numRef>
          </c:val>
          <c:smooth val="0"/>
          <c:extLst>
            <c:ext xmlns:c16="http://schemas.microsoft.com/office/drawing/2014/chart" uri="{C3380CC4-5D6E-409C-BE32-E72D297353CC}">
              <c16:uniqueId val="{00000001-EC91-4529-B585-351E402412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BC-43CF-ADA6-204EB4A1FE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654.71</c:v>
                </c:pt>
                <c:pt idx="4">
                  <c:v>783.8</c:v>
                </c:pt>
              </c:numCache>
            </c:numRef>
          </c:val>
          <c:smooth val="0"/>
          <c:extLst>
            <c:ext xmlns:c16="http://schemas.microsoft.com/office/drawing/2014/chart" uri="{C3380CC4-5D6E-409C-BE32-E72D297353CC}">
              <c16:uniqueId val="{00000001-6CBC-43CF-ADA6-204EB4A1FE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90.73</c:v>
                </c:pt>
                <c:pt idx="4">
                  <c:v>93.79</c:v>
                </c:pt>
              </c:numCache>
            </c:numRef>
          </c:val>
          <c:extLst>
            <c:ext xmlns:c16="http://schemas.microsoft.com/office/drawing/2014/chart" uri="{C3380CC4-5D6E-409C-BE32-E72D297353CC}">
              <c16:uniqueId val="{00000000-646B-4AB9-8CBA-DBE002CC5B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65.37</c:v>
                </c:pt>
                <c:pt idx="4">
                  <c:v>68.11</c:v>
                </c:pt>
              </c:numCache>
            </c:numRef>
          </c:val>
          <c:smooth val="0"/>
          <c:extLst>
            <c:ext xmlns:c16="http://schemas.microsoft.com/office/drawing/2014/chart" uri="{C3380CC4-5D6E-409C-BE32-E72D297353CC}">
              <c16:uniqueId val="{00000001-646B-4AB9-8CBA-DBE002CC5B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161.03</c:v>
                </c:pt>
                <c:pt idx="4">
                  <c:v>155.77000000000001</c:v>
                </c:pt>
              </c:numCache>
            </c:numRef>
          </c:val>
          <c:extLst>
            <c:ext xmlns:c16="http://schemas.microsoft.com/office/drawing/2014/chart" uri="{C3380CC4-5D6E-409C-BE32-E72D297353CC}">
              <c16:uniqueId val="{00000000-4694-446E-BB22-50935F6718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228.99</c:v>
                </c:pt>
                <c:pt idx="4">
                  <c:v>222.41</c:v>
                </c:pt>
              </c:numCache>
            </c:numRef>
          </c:val>
          <c:smooth val="0"/>
          <c:extLst>
            <c:ext xmlns:c16="http://schemas.microsoft.com/office/drawing/2014/chart" uri="{C3380CC4-5D6E-409C-BE32-E72D297353CC}">
              <c16:uniqueId val="{00000001-4694-446E-BB22-50935F6718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44" zoomScale="90" zoomScaleNormal="9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20656</v>
      </c>
      <c r="AM8" s="69"/>
      <c r="AN8" s="69"/>
      <c r="AO8" s="69"/>
      <c r="AP8" s="69"/>
      <c r="AQ8" s="69"/>
      <c r="AR8" s="69"/>
      <c r="AS8" s="69"/>
      <c r="AT8" s="68">
        <f>データ!T6</f>
        <v>249.17</v>
      </c>
      <c r="AU8" s="68"/>
      <c r="AV8" s="68"/>
      <c r="AW8" s="68"/>
      <c r="AX8" s="68"/>
      <c r="AY8" s="68"/>
      <c r="AZ8" s="68"/>
      <c r="BA8" s="68"/>
      <c r="BB8" s="68">
        <f>データ!U6</f>
        <v>82.9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72.12</v>
      </c>
      <c r="J10" s="68"/>
      <c r="K10" s="68"/>
      <c r="L10" s="68"/>
      <c r="M10" s="68"/>
      <c r="N10" s="68"/>
      <c r="O10" s="68"/>
      <c r="P10" s="68">
        <f>データ!P6</f>
        <v>19.690000000000001</v>
      </c>
      <c r="Q10" s="68"/>
      <c r="R10" s="68"/>
      <c r="S10" s="68"/>
      <c r="T10" s="68"/>
      <c r="U10" s="68"/>
      <c r="V10" s="68"/>
      <c r="W10" s="68">
        <f>データ!Q6</f>
        <v>90.79</v>
      </c>
      <c r="X10" s="68"/>
      <c r="Y10" s="68"/>
      <c r="Z10" s="68"/>
      <c r="AA10" s="68"/>
      <c r="AB10" s="68"/>
      <c r="AC10" s="68"/>
      <c r="AD10" s="69">
        <f>データ!R6</f>
        <v>3146</v>
      </c>
      <c r="AE10" s="69"/>
      <c r="AF10" s="69"/>
      <c r="AG10" s="69"/>
      <c r="AH10" s="69"/>
      <c r="AI10" s="69"/>
      <c r="AJ10" s="69"/>
      <c r="AK10" s="2"/>
      <c r="AL10" s="69">
        <f>データ!V6</f>
        <v>4038</v>
      </c>
      <c r="AM10" s="69"/>
      <c r="AN10" s="69"/>
      <c r="AO10" s="69"/>
      <c r="AP10" s="69"/>
      <c r="AQ10" s="69"/>
      <c r="AR10" s="69"/>
      <c r="AS10" s="69"/>
      <c r="AT10" s="68">
        <f>データ!W6</f>
        <v>2.79</v>
      </c>
      <c r="AU10" s="68"/>
      <c r="AV10" s="68"/>
      <c r="AW10" s="68"/>
      <c r="AX10" s="68"/>
      <c r="AY10" s="68"/>
      <c r="AZ10" s="68"/>
      <c r="BA10" s="68"/>
      <c r="BB10" s="68">
        <f>データ!X6</f>
        <v>1447.31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2FfNG0ovpAwIs8BSXJ1qNupgIra1ljzTNpnLdNnDXgk2Ezne2C+yxYD5yEPkhmgZ2+EFOyxG7TyDuMHtbQMO/w==" saltValue="T5hLVr6WdBCpDGtg5NZKL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64289</v>
      </c>
      <c r="D6" s="33">
        <f t="shared" si="3"/>
        <v>46</v>
      </c>
      <c r="E6" s="33">
        <f t="shared" si="3"/>
        <v>17</v>
      </c>
      <c r="F6" s="33">
        <f t="shared" si="3"/>
        <v>5</v>
      </c>
      <c r="G6" s="33">
        <f t="shared" si="3"/>
        <v>0</v>
      </c>
      <c r="H6" s="33" t="str">
        <f t="shared" si="3"/>
        <v>山形県　庄内町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72.12</v>
      </c>
      <c r="P6" s="34">
        <f t="shared" si="3"/>
        <v>19.690000000000001</v>
      </c>
      <c r="Q6" s="34">
        <f t="shared" si="3"/>
        <v>90.79</v>
      </c>
      <c r="R6" s="34">
        <f t="shared" si="3"/>
        <v>3146</v>
      </c>
      <c r="S6" s="34">
        <f t="shared" si="3"/>
        <v>20656</v>
      </c>
      <c r="T6" s="34">
        <f t="shared" si="3"/>
        <v>249.17</v>
      </c>
      <c r="U6" s="34">
        <f t="shared" si="3"/>
        <v>82.9</v>
      </c>
      <c r="V6" s="34">
        <f t="shared" si="3"/>
        <v>4038</v>
      </c>
      <c r="W6" s="34">
        <f t="shared" si="3"/>
        <v>2.79</v>
      </c>
      <c r="X6" s="34">
        <f t="shared" si="3"/>
        <v>1447.31</v>
      </c>
      <c r="Y6" s="35" t="str">
        <f>IF(Y7="",NA(),Y7)</f>
        <v>-</v>
      </c>
      <c r="Z6" s="35" t="str">
        <f t="shared" ref="Z6:AH6" si="4">IF(Z7="",NA(),Z7)</f>
        <v>-</v>
      </c>
      <c r="AA6" s="35" t="str">
        <f t="shared" si="4"/>
        <v>-</v>
      </c>
      <c r="AB6" s="35">
        <f t="shared" si="4"/>
        <v>101.59</v>
      </c>
      <c r="AC6" s="35">
        <f t="shared" si="4"/>
        <v>101.01</v>
      </c>
      <c r="AD6" s="35" t="str">
        <f t="shared" si="4"/>
        <v>-</v>
      </c>
      <c r="AE6" s="35" t="str">
        <f t="shared" si="4"/>
        <v>-</v>
      </c>
      <c r="AF6" s="35" t="str">
        <f t="shared" si="4"/>
        <v>-</v>
      </c>
      <c r="AG6" s="35">
        <f t="shared" si="4"/>
        <v>101.91</v>
      </c>
      <c r="AH6" s="35">
        <f t="shared" si="4"/>
        <v>103.09</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127.98</v>
      </c>
      <c r="AS6" s="35">
        <f t="shared" si="5"/>
        <v>101.24</v>
      </c>
      <c r="AT6" s="34" t="str">
        <f>IF(AT7="","",IF(AT7="-","【-】","【"&amp;SUBSTITUTE(TEXT(AT7,"#,##0.00"),"-","△")&amp;"】"))</f>
        <v>【121.19】</v>
      </c>
      <c r="AU6" s="35" t="str">
        <f>IF(AU7="",NA(),AU7)</f>
        <v>-</v>
      </c>
      <c r="AV6" s="35" t="str">
        <f t="shared" ref="AV6:BD6" si="6">IF(AV7="",NA(),AV7)</f>
        <v>-</v>
      </c>
      <c r="AW6" s="35" t="str">
        <f t="shared" si="6"/>
        <v>-</v>
      </c>
      <c r="AX6" s="35">
        <f t="shared" si="6"/>
        <v>23.03</v>
      </c>
      <c r="AY6" s="35">
        <f t="shared" si="6"/>
        <v>29.28</v>
      </c>
      <c r="AZ6" s="35" t="str">
        <f t="shared" si="6"/>
        <v>-</v>
      </c>
      <c r="BA6" s="35" t="str">
        <f t="shared" si="6"/>
        <v>-</v>
      </c>
      <c r="BB6" s="35" t="str">
        <f t="shared" si="6"/>
        <v>-</v>
      </c>
      <c r="BC6" s="35">
        <f t="shared" si="6"/>
        <v>44.14</v>
      </c>
      <c r="BD6" s="35">
        <f t="shared" si="6"/>
        <v>37.24</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654.71</v>
      </c>
      <c r="BO6" s="35">
        <f t="shared" si="7"/>
        <v>783.8</v>
      </c>
      <c r="BP6" s="34" t="str">
        <f>IF(BP7="","",IF(BP7="-","【-】","【"&amp;SUBSTITUTE(TEXT(BP7,"#,##0.00"),"-","△")&amp;"】"))</f>
        <v>【832.52】</v>
      </c>
      <c r="BQ6" s="35" t="str">
        <f>IF(BQ7="",NA(),BQ7)</f>
        <v>-</v>
      </c>
      <c r="BR6" s="35" t="str">
        <f t="shared" ref="BR6:BZ6" si="8">IF(BR7="",NA(),BR7)</f>
        <v>-</v>
      </c>
      <c r="BS6" s="35" t="str">
        <f t="shared" si="8"/>
        <v>-</v>
      </c>
      <c r="BT6" s="35">
        <f t="shared" si="8"/>
        <v>90.73</v>
      </c>
      <c r="BU6" s="35">
        <f t="shared" si="8"/>
        <v>93.79</v>
      </c>
      <c r="BV6" s="35" t="str">
        <f t="shared" si="8"/>
        <v>-</v>
      </c>
      <c r="BW6" s="35" t="str">
        <f t="shared" si="8"/>
        <v>-</v>
      </c>
      <c r="BX6" s="35" t="str">
        <f t="shared" si="8"/>
        <v>-</v>
      </c>
      <c r="BY6" s="35">
        <f t="shared" si="8"/>
        <v>65.37</v>
      </c>
      <c r="BZ6" s="35">
        <f t="shared" si="8"/>
        <v>68.11</v>
      </c>
      <c r="CA6" s="34" t="str">
        <f>IF(CA7="","",IF(CA7="-","【-】","【"&amp;SUBSTITUTE(TEXT(CA7,"#,##0.00"),"-","△")&amp;"】"))</f>
        <v>【60.94】</v>
      </c>
      <c r="CB6" s="35" t="str">
        <f>IF(CB7="",NA(),CB7)</f>
        <v>-</v>
      </c>
      <c r="CC6" s="35" t="str">
        <f t="shared" ref="CC6:CK6" si="9">IF(CC7="",NA(),CC7)</f>
        <v>-</v>
      </c>
      <c r="CD6" s="35" t="str">
        <f t="shared" si="9"/>
        <v>-</v>
      </c>
      <c r="CE6" s="35">
        <f t="shared" si="9"/>
        <v>161.03</v>
      </c>
      <c r="CF6" s="35">
        <f t="shared" si="9"/>
        <v>155.77000000000001</v>
      </c>
      <c r="CG6" s="35" t="str">
        <f t="shared" si="9"/>
        <v>-</v>
      </c>
      <c r="CH6" s="35" t="str">
        <f t="shared" si="9"/>
        <v>-</v>
      </c>
      <c r="CI6" s="35" t="str">
        <f t="shared" si="9"/>
        <v>-</v>
      </c>
      <c r="CJ6" s="35">
        <f t="shared" si="9"/>
        <v>228.99</v>
      </c>
      <c r="CK6" s="35">
        <f t="shared" si="9"/>
        <v>222.41</v>
      </c>
      <c r="CL6" s="34" t="str">
        <f>IF(CL7="","",IF(CL7="-","【-】","【"&amp;SUBSTITUTE(TEXT(CL7,"#,##0.00"),"-","△")&amp;"】"))</f>
        <v>【253.04】</v>
      </c>
      <c r="CM6" s="35" t="str">
        <f>IF(CM7="",NA(),CM7)</f>
        <v>-</v>
      </c>
      <c r="CN6" s="35" t="str">
        <f t="shared" ref="CN6:CV6" si="10">IF(CN7="",NA(),CN7)</f>
        <v>-</v>
      </c>
      <c r="CO6" s="35" t="str">
        <f t="shared" si="10"/>
        <v>-</v>
      </c>
      <c r="CP6" s="35">
        <f t="shared" si="10"/>
        <v>45.13</v>
      </c>
      <c r="CQ6" s="35">
        <f t="shared" si="10"/>
        <v>48.2</v>
      </c>
      <c r="CR6" s="35" t="str">
        <f t="shared" si="10"/>
        <v>-</v>
      </c>
      <c r="CS6" s="35" t="str">
        <f t="shared" si="10"/>
        <v>-</v>
      </c>
      <c r="CT6" s="35" t="str">
        <f t="shared" si="10"/>
        <v>-</v>
      </c>
      <c r="CU6" s="35">
        <f t="shared" si="10"/>
        <v>54.06</v>
      </c>
      <c r="CV6" s="35">
        <f t="shared" si="10"/>
        <v>55.26</v>
      </c>
      <c r="CW6" s="34" t="str">
        <f>IF(CW7="","",IF(CW7="-","【-】","【"&amp;SUBSTITUTE(TEXT(CW7,"#,##0.00"),"-","△")&amp;"】"))</f>
        <v>【54.84】</v>
      </c>
      <c r="CX6" s="35" t="str">
        <f>IF(CX7="",NA(),CX7)</f>
        <v>-</v>
      </c>
      <c r="CY6" s="35" t="str">
        <f t="shared" ref="CY6:DG6" si="11">IF(CY7="",NA(),CY7)</f>
        <v>-</v>
      </c>
      <c r="CZ6" s="35" t="str">
        <f t="shared" si="11"/>
        <v>-</v>
      </c>
      <c r="DA6" s="35">
        <f t="shared" si="11"/>
        <v>96.71</v>
      </c>
      <c r="DB6" s="35">
        <f t="shared" si="11"/>
        <v>97.1</v>
      </c>
      <c r="DC6" s="35" t="str">
        <f t="shared" si="11"/>
        <v>-</v>
      </c>
      <c r="DD6" s="35" t="str">
        <f t="shared" si="11"/>
        <v>-</v>
      </c>
      <c r="DE6" s="35" t="str">
        <f t="shared" si="11"/>
        <v>-</v>
      </c>
      <c r="DF6" s="35">
        <f t="shared" si="11"/>
        <v>90.11</v>
      </c>
      <c r="DG6" s="35">
        <f t="shared" si="11"/>
        <v>90.52</v>
      </c>
      <c r="DH6" s="34" t="str">
        <f>IF(DH7="","",IF(DH7="-","【-】","【"&amp;SUBSTITUTE(TEXT(DH7,"#,##0.00"),"-","△")&amp;"】"))</f>
        <v>【86.60】</v>
      </c>
      <c r="DI6" s="35" t="str">
        <f>IF(DI7="",NA(),DI7)</f>
        <v>-</v>
      </c>
      <c r="DJ6" s="35" t="str">
        <f t="shared" ref="DJ6:DR6" si="12">IF(DJ7="",NA(),DJ7)</f>
        <v>-</v>
      </c>
      <c r="DK6" s="35" t="str">
        <f t="shared" si="12"/>
        <v>-</v>
      </c>
      <c r="DL6" s="35">
        <f t="shared" si="12"/>
        <v>4.22</v>
      </c>
      <c r="DM6" s="35">
        <f t="shared" si="12"/>
        <v>8</v>
      </c>
      <c r="DN6" s="35" t="str">
        <f t="shared" si="12"/>
        <v>-</v>
      </c>
      <c r="DO6" s="35" t="str">
        <f t="shared" si="12"/>
        <v>-</v>
      </c>
      <c r="DP6" s="35" t="str">
        <f t="shared" si="12"/>
        <v>-</v>
      </c>
      <c r="DQ6" s="35">
        <f t="shared" si="12"/>
        <v>28.19</v>
      </c>
      <c r="DR6" s="35">
        <f t="shared" si="12"/>
        <v>24.8</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0.02</v>
      </c>
      <c r="EO6" s="34" t="str">
        <f>IF(EO7="","",IF(EO7="-","【-】","【"&amp;SUBSTITUTE(TEXT(EO7,"#,##0.00"),"-","△")&amp;"】"))</f>
        <v>【0.16】</v>
      </c>
    </row>
    <row r="7" spans="1:148" s="36" customFormat="1" x14ac:dyDescent="0.15">
      <c r="A7" s="28"/>
      <c r="B7" s="37">
        <v>2020</v>
      </c>
      <c r="C7" s="37">
        <v>64289</v>
      </c>
      <c r="D7" s="37">
        <v>46</v>
      </c>
      <c r="E7" s="37">
        <v>17</v>
      </c>
      <c r="F7" s="37">
        <v>5</v>
      </c>
      <c r="G7" s="37">
        <v>0</v>
      </c>
      <c r="H7" s="37" t="s">
        <v>95</v>
      </c>
      <c r="I7" s="37" t="s">
        <v>96</v>
      </c>
      <c r="J7" s="37" t="s">
        <v>97</v>
      </c>
      <c r="K7" s="37" t="s">
        <v>98</v>
      </c>
      <c r="L7" s="37" t="s">
        <v>99</v>
      </c>
      <c r="M7" s="37" t="s">
        <v>100</v>
      </c>
      <c r="N7" s="38" t="s">
        <v>101</v>
      </c>
      <c r="O7" s="38">
        <v>72.12</v>
      </c>
      <c r="P7" s="38">
        <v>19.690000000000001</v>
      </c>
      <c r="Q7" s="38">
        <v>90.79</v>
      </c>
      <c r="R7" s="38">
        <v>3146</v>
      </c>
      <c r="S7" s="38">
        <v>20656</v>
      </c>
      <c r="T7" s="38">
        <v>249.17</v>
      </c>
      <c r="U7" s="38">
        <v>82.9</v>
      </c>
      <c r="V7" s="38">
        <v>4038</v>
      </c>
      <c r="W7" s="38">
        <v>2.79</v>
      </c>
      <c r="X7" s="38">
        <v>1447.31</v>
      </c>
      <c r="Y7" s="38" t="s">
        <v>101</v>
      </c>
      <c r="Z7" s="38" t="s">
        <v>101</v>
      </c>
      <c r="AA7" s="38" t="s">
        <v>101</v>
      </c>
      <c r="AB7" s="38">
        <v>101.59</v>
      </c>
      <c r="AC7" s="38">
        <v>101.01</v>
      </c>
      <c r="AD7" s="38" t="s">
        <v>101</v>
      </c>
      <c r="AE7" s="38" t="s">
        <v>101</v>
      </c>
      <c r="AF7" s="38" t="s">
        <v>101</v>
      </c>
      <c r="AG7" s="38">
        <v>101.91</v>
      </c>
      <c r="AH7" s="38">
        <v>103.09</v>
      </c>
      <c r="AI7" s="38">
        <v>104.99</v>
      </c>
      <c r="AJ7" s="38" t="s">
        <v>101</v>
      </c>
      <c r="AK7" s="38" t="s">
        <v>101</v>
      </c>
      <c r="AL7" s="38" t="s">
        <v>101</v>
      </c>
      <c r="AM7" s="38">
        <v>0</v>
      </c>
      <c r="AN7" s="38">
        <v>0</v>
      </c>
      <c r="AO7" s="38" t="s">
        <v>101</v>
      </c>
      <c r="AP7" s="38" t="s">
        <v>101</v>
      </c>
      <c r="AQ7" s="38" t="s">
        <v>101</v>
      </c>
      <c r="AR7" s="38">
        <v>127.98</v>
      </c>
      <c r="AS7" s="38">
        <v>101.24</v>
      </c>
      <c r="AT7" s="38">
        <v>121.19</v>
      </c>
      <c r="AU7" s="38" t="s">
        <v>101</v>
      </c>
      <c r="AV7" s="38" t="s">
        <v>101</v>
      </c>
      <c r="AW7" s="38" t="s">
        <v>101</v>
      </c>
      <c r="AX7" s="38">
        <v>23.03</v>
      </c>
      <c r="AY7" s="38">
        <v>29.28</v>
      </c>
      <c r="AZ7" s="38" t="s">
        <v>101</v>
      </c>
      <c r="BA7" s="38" t="s">
        <v>101</v>
      </c>
      <c r="BB7" s="38" t="s">
        <v>101</v>
      </c>
      <c r="BC7" s="38">
        <v>44.14</v>
      </c>
      <c r="BD7" s="38">
        <v>37.24</v>
      </c>
      <c r="BE7" s="38">
        <v>32.799999999999997</v>
      </c>
      <c r="BF7" s="38" t="s">
        <v>101</v>
      </c>
      <c r="BG7" s="38" t="s">
        <v>101</v>
      </c>
      <c r="BH7" s="38" t="s">
        <v>101</v>
      </c>
      <c r="BI7" s="38">
        <v>0</v>
      </c>
      <c r="BJ7" s="38">
        <v>0</v>
      </c>
      <c r="BK7" s="38" t="s">
        <v>101</v>
      </c>
      <c r="BL7" s="38" t="s">
        <v>101</v>
      </c>
      <c r="BM7" s="38" t="s">
        <v>101</v>
      </c>
      <c r="BN7" s="38">
        <v>654.71</v>
      </c>
      <c r="BO7" s="38">
        <v>783.8</v>
      </c>
      <c r="BP7" s="38">
        <v>832.52</v>
      </c>
      <c r="BQ7" s="38" t="s">
        <v>101</v>
      </c>
      <c r="BR7" s="38" t="s">
        <v>101</v>
      </c>
      <c r="BS7" s="38" t="s">
        <v>101</v>
      </c>
      <c r="BT7" s="38">
        <v>90.73</v>
      </c>
      <c r="BU7" s="38">
        <v>93.79</v>
      </c>
      <c r="BV7" s="38" t="s">
        <v>101</v>
      </c>
      <c r="BW7" s="38" t="s">
        <v>101</v>
      </c>
      <c r="BX7" s="38" t="s">
        <v>101</v>
      </c>
      <c r="BY7" s="38">
        <v>65.37</v>
      </c>
      <c r="BZ7" s="38">
        <v>68.11</v>
      </c>
      <c r="CA7" s="38">
        <v>60.94</v>
      </c>
      <c r="CB7" s="38" t="s">
        <v>101</v>
      </c>
      <c r="CC7" s="38" t="s">
        <v>101</v>
      </c>
      <c r="CD7" s="38" t="s">
        <v>101</v>
      </c>
      <c r="CE7" s="38">
        <v>161.03</v>
      </c>
      <c r="CF7" s="38">
        <v>155.77000000000001</v>
      </c>
      <c r="CG7" s="38" t="s">
        <v>101</v>
      </c>
      <c r="CH7" s="38" t="s">
        <v>101</v>
      </c>
      <c r="CI7" s="38" t="s">
        <v>101</v>
      </c>
      <c r="CJ7" s="38">
        <v>228.99</v>
      </c>
      <c r="CK7" s="38">
        <v>222.41</v>
      </c>
      <c r="CL7" s="38">
        <v>253.04</v>
      </c>
      <c r="CM7" s="38" t="s">
        <v>101</v>
      </c>
      <c r="CN7" s="38" t="s">
        <v>101</v>
      </c>
      <c r="CO7" s="38" t="s">
        <v>101</v>
      </c>
      <c r="CP7" s="38">
        <v>45.13</v>
      </c>
      <c r="CQ7" s="38">
        <v>48.2</v>
      </c>
      <c r="CR7" s="38" t="s">
        <v>101</v>
      </c>
      <c r="CS7" s="38" t="s">
        <v>101</v>
      </c>
      <c r="CT7" s="38" t="s">
        <v>101</v>
      </c>
      <c r="CU7" s="38">
        <v>54.06</v>
      </c>
      <c r="CV7" s="38">
        <v>55.26</v>
      </c>
      <c r="CW7" s="38">
        <v>54.84</v>
      </c>
      <c r="CX7" s="38" t="s">
        <v>101</v>
      </c>
      <c r="CY7" s="38" t="s">
        <v>101</v>
      </c>
      <c r="CZ7" s="38" t="s">
        <v>101</v>
      </c>
      <c r="DA7" s="38">
        <v>96.71</v>
      </c>
      <c r="DB7" s="38">
        <v>97.1</v>
      </c>
      <c r="DC7" s="38" t="s">
        <v>101</v>
      </c>
      <c r="DD7" s="38" t="s">
        <v>101</v>
      </c>
      <c r="DE7" s="38" t="s">
        <v>101</v>
      </c>
      <c r="DF7" s="38">
        <v>90.11</v>
      </c>
      <c r="DG7" s="38">
        <v>90.52</v>
      </c>
      <c r="DH7" s="38">
        <v>86.6</v>
      </c>
      <c r="DI7" s="38" t="s">
        <v>101</v>
      </c>
      <c r="DJ7" s="38" t="s">
        <v>101</v>
      </c>
      <c r="DK7" s="38" t="s">
        <v>101</v>
      </c>
      <c r="DL7" s="38">
        <v>4.22</v>
      </c>
      <c r="DM7" s="38">
        <v>8</v>
      </c>
      <c r="DN7" s="38" t="s">
        <v>101</v>
      </c>
      <c r="DO7" s="38" t="s">
        <v>101</v>
      </c>
      <c r="DP7" s="38" t="s">
        <v>101</v>
      </c>
      <c r="DQ7" s="38">
        <v>28.19</v>
      </c>
      <c r="DR7" s="38">
        <v>24.8</v>
      </c>
      <c r="DS7" s="38">
        <v>22.21</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2022-01-13T01:07:35Z</cp:lastPrinted>
  <dcterms:created xsi:type="dcterms:W3CDTF">2021-12-03T07:29:47Z</dcterms:created>
  <dcterms:modified xsi:type="dcterms:W3CDTF">2022-01-13T01:15:46Z</dcterms:modified>
  <cp:category/>
</cp:coreProperties>
</file>