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8376"/>
  </bookViews>
  <sheets>
    <sheet name="Ａ２訪問型（従前）" sheetId="7" r:id="rId1"/>
    <sheet name="Ａ２訪問型（Ａ型）" sheetId="19" r:id="rId2"/>
    <sheet name="Ａ６通所型（従前）" sheetId="8" r:id="rId3"/>
    <sheet name="Ａ６通所型（Ａ型）" sheetId="20" r:id="rId4"/>
    <sheet name="ケアマネジメント" sheetId="6" r:id="rId5"/>
  </sheets>
  <definedNames>
    <definedName name="_xlnm.Print_Area" localSheetId="1">'Ａ２訪問型（Ａ型）'!$A$1:$I$14</definedName>
    <definedName name="_xlnm.Print_Area" localSheetId="0">'Ａ２訪問型（従前）'!$A$1:$I$24</definedName>
    <definedName name="_xlnm.Print_Area" localSheetId="3">'Ａ６通所型（Ａ型）'!$A$1:$K$35</definedName>
    <definedName name="_xlnm.Print_Area" localSheetId="2">'Ａ６通所型（従前）'!$A$1:$K$60</definedName>
    <definedName name="_xlnm.Print_Area" localSheetId="4">ケアマネジメント!$A$1:$K$21</definedName>
  </definedNames>
  <calcPr calcId="162913"/>
</workbook>
</file>

<file path=xl/calcChain.xml><?xml version="1.0" encoding="utf-8"?>
<calcChain xmlns="http://schemas.openxmlformats.org/spreadsheetml/2006/main">
  <c r="J13" i="20" l="1"/>
  <c r="J12" i="20"/>
  <c r="J11" i="20"/>
  <c r="J14" i="20"/>
  <c r="J9" i="20"/>
  <c r="J8" i="20"/>
  <c r="J6" i="20"/>
  <c r="J7" i="20"/>
  <c r="J5" i="20"/>
  <c r="J4" i="20"/>
  <c r="H4" i="19" l="1"/>
  <c r="H5" i="19" s="1"/>
  <c r="J17" i="6" l="1"/>
  <c r="J13" i="6"/>
  <c r="J9" i="6"/>
  <c r="J19" i="6"/>
  <c r="J18" i="6"/>
  <c r="J16" i="6"/>
  <c r="J12" i="6"/>
  <c r="J8" i="6"/>
  <c r="G33" i="20"/>
  <c r="J33" i="20" s="1"/>
  <c r="G32" i="20"/>
  <c r="J32" i="20" s="1"/>
  <c r="G28" i="20"/>
  <c r="J28" i="20" s="1"/>
  <c r="G27" i="20"/>
  <c r="J27" i="20" s="1"/>
  <c r="H5" i="20"/>
  <c r="H4" i="20"/>
  <c r="J5" i="6"/>
  <c r="J7" i="6" l="1"/>
  <c r="J6" i="6"/>
  <c r="J14" i="6" l="1"/>
  <c r="J10" i="6"/>
  <c r="J15" i="6"/>
  <c r="J11" i="6"/>
</calcChain>
</file>

<file path=xl/sharedStrings.xml><?xml version="1.0" encoding="utf-8"?>
<sst xmlns="http://schemas.openxmlformats.org/spreadsheetml/2006/main" count="643" uniqueCount="304">
  <si>
    <t>サービス内容略称</t>
    <rPh sb="4" eb="6">
      <t>ナイヨウ</t>
    </rPh>
    <rPh sb="6" eb="8">
      <t>リャクショウ</t>
    </rPh>
    <phoneticPr fontId="3"/>
  </si>
  <si>
    <t>算定項目</t>
    <rPh sb="0" eb="2">
      <t>サンテイ</t>
    </rPh>
    <rPh sb="2" eb="4">
      <t>コウモク</t>
    </rPh>
    <phoneticPr fontId="3"/>
  </si>
  <si>
    <t>サービスコード</t>
    <phoneticPr fontId="3"/>
  </si>
  <si>
    <t>種類</t>
    <rPh sb="0" eb="2">
      <t>シュルイ</t>
    </rPh>
    <phoneticPr fontId="3"/>
  </si>
  <si>
    <t>項目</t>
    <rPh sb="0" eb="2">
      <t>コウモク</t>
    </rPh>
    <phoneticPr fontId="3"/>
  </si>
  <si>
    <t>算定単位</t>
    <rPh sb="0" eb="2">
      <t>サンテイ</t>
    </rPh>
    <rPh sb="2" eb="4">
      <t>タンイ</t>
    </rPh>
    <phoneticPr fontId="3"/>
  </si>
  <si>
    <t>訪問型サービス特別地域加算</t>
    <rPh sb="0" eb="2">
      <t>ホウモン</t>
    </rPh>
    <rPh sb="2" eb="3">
      <t>ガタ</t>
    </rPh>
    <rPh sb="7" eb="9">
      <t>トクベツ</t>
    </rPh>
    <rPh sb="9" eb="11">
      <t>チイキ</t>
    </rPh>
    <rPh sb="11" eb="13">
      <t>カサン</t>
    </rPh>
    <phoneticPr fontId="3"/>
  </si>
  <si>
    <t>訪問型サービス特別地域加算回数</t>
    <rPh sb="0" eb="2">
      <t>ホウモン</t>
    </rPh>
    <rPh sb="2" eb="3">
      <t>ガタ</t>
    </rPh>
    <rPh sb="7" eb="9">
      <t>トクベツ</t>
    </rPh>
    <rPh sb="9" eb="11">
      <t>チイキ</t>
    </rPh>
    <rPh sb="11" eb="13">
      <t>カサン</t>
    </rPh>
    <rPh sb="13" eb="15">
      <t>カイスウ</t>
    </rPh>
    <phoneticPr fontId="3"/>
  </si>
  <si>
    <t>訪問型サービス小規模事業所加算</t>
    <rPh sb="0" eb="2">
      <t>ホウモン</t>
    </rPh>
    <rPh sb="2" eb="3">
      <t>ガタ</t>
    </rPh>
    <rPh sb="7" eb="10">
      <t>ショウキボ</t>
    </rPh>
    <rPh sb="10" eb="12">
      <t>ジギョウ</t>
    </rPh>
    <rPh sb="12" eb="13">
      <t>ショ</t>
    </rPh>
    <rPh sb="13" eb="15">
      <t>カサン</t>
    </rPh>
    <phoneticPr fontId="3"/>
  </si>
  <si>
    <t>訪問型サービス小規模事業所加算回数</t>
    <rPh sb="0" eb="2">
      <t>ホウモン</t>
    </rPh>
    <rPh sb="2" eb="3">
      <t>ガタ</t>
    </rPh>
    <rPh sb="7" eb="10">
      <t>ショウキボ</t>
    </rPh>
    <rPh sb="10" eb="12">
      <t>ジギョウ</t>
    </rPh>
    <rPh sb="12" eb="13">
      <t>ショ</t>
    </rPh>
    <rPh sb="13" eb="15">
      <t>カサン</t>
    </rPh>
    <rPh sb="15" eb="17">
      <t>カイスウ</t>
    </rPh>
    <phoneticPr fontId="3"/>
  </si>
  <si>
    <t>訪問型サービス中山間地域等提供加算</t>
    <rPh sb="0" eb="2">
      <t>ホウモン</t>
    </rPh>
    <rPh sb="2" eb="3">
      <t>ガタ</t>
    </rPh>
    <rPh sb="7" eb="8">
      <t>ナカ</t>
    </rPh>
    <rPh sb="8" eb="10">
      <t>サンカン</t>
    </rPh>
    <rPh sb="10" eb="12">
      <t>チイキ</t>
    </rPh>
    <rPh sb="12" eb="13">
      <t>トウ</t>
    </rPh>
    <rPh sb="13" eb="15">
      <t>テイキョウ</t>
    </rPh>
    <rPh sb="15" eb="17">
      <t>カサン</t>
    </rPh>
    <phoneticPr fontId="3"/>
  </si>
  <si>
    <t>訪問型サービス初回加算</t>
    <rPh sb="0" eb="2">
      <t>ホウモン</t>
    </rPh>
    <rPh sb="2" eb="3">
      <t>ガタ</t>
    </rPh>
    <rPh sb="7" eb="9">
      <t>ショカイ</t>
    </rPh>
    <rPh sb="9" eb="11">
      <t>カサン</t>
    </rPh>
    <phoneticPr fontId="3"/>
  </si>
  <si>
    <t>訪問型サービス処遇改善加算Ⅰ</t>
    <rPh sb="0" eb="2">
      <t>ホウモン</t>
    </rPh>
    <rPh sb="2" eb="3">
      <t>ガタ</t>
    </rPh>
    <rPh sb="7" eb="9">
      <t>ショグウ</t>
    </rPh>
    <rPh sb="9" eb="11">
      <t>カイゼン</t>
    </rPh>
    <rPh sb="11" eb="13">
      <t>カサン</t>
    </rPh>
    <phoneticPr fontId="3"/>
  </si>
  <si>
    <t>訪問型サービス処遇改善加算Ⅱ</t>
    <rPh sb="0" eb="2">
      <t>ホウモン</t>
    </rPh>
    <rPh sb="2" eb="3">
      <t>ガタ</t>
    </rPh>
    <phoneticPr fontId="3"/>
  </si>
  <si>
    <t>訪問型サービス処遇改善加算Ⅲ</t>
    <rPh sb="0" eb="2">
      <t>ホウモン</t>
    </rPh>
    <rPh sb="2" eb="3">
      <t>ガタ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</si>
  <si>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3"/>
  </si>
  <si>
    <t>中山間地域等における小規模事業所加算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5">
      <t>ジギョウ</t>
    </rPh>
    <rPh sb="15" eb="16">
      <t>ショ</t>
    </rPh>
    <rPh sb="16" eb="18">
      <t>カサン</t>
    </rPh>
    <phoneticPr fontId="3"/>
  </si>
  <si>
    <t>中山間地域等に居住する者へのサービス提供加算</t>
    <rPh sb="0" eb="1">
      <t>チュウ</t>
    </rPh>
    <rPh sb="1" eb="3">
      <t>サンカン</t>
    </rPh>
    <rPh sb="3" eb="5">
      <t>チイキ</t>
    </rPh>
    <rPh sb="5" eb="6">
      <t>トウ</t>
    </rPh>
    <rPh sb="7" eb="9">
      <t>キョジュウ</t>
    </rPh>
    <rPh sb="11" eb="12">
      <t>モノ</t>
    </rPh>
    <rPh sb="18" eb="20">
      <t>テイキョウ</t>
    </rPh>
    <rPh sb="20" eb="22">
      <t>カサン</t>
    </rPh>
    <phoneticPr fontId="3"/>
  </si>
  <si>
    <t>1月につき</t>
    <rPh sb="1" eb="2">
      <t>ツキ</t>
    </rPh>
    <phoneticPr fontId="3"/>
  </si>
  <si>
    <t>1回につき</t>
    <rPh sb="1" eb="2">
      <t>カイ</t>
    </rPh>
    <phoneticPr fontId="3"/>
  </si>
  <si>
    <t>通所型サービス同一建物減算１</t>
    <rPh sb="0" eb="2">
      <t>ツウショ</t>
    </rPh>
    <rPh sb="2" eb="3">
      <t>ガタ</t>
    </rPh>
    <rPh sb="7" eb="8">
      <t>ドウ</t>
    </rPh>
    <rPh sb="8" eb="9">
      <t>イツ</t>
    </rPh>
    <rPh sb="9" eb="11">
      <t>タテモノ</t>
    </rPh>
    <rPh sb="11" eb="12">
      <t>ゲン</t>
    </rPh>
    <rPh sb="12" eb="13">
      <t>サン</t>
    </rPh>
    <phoneticPr fontId="3"/>
  </si>
  <si>
    <t>通所型サービス同一建物減算２</t>
    <rPh sb="0" eb="2">
      <t>ツウショ</t>
    </rPh>
    <rPh sb="2" eb="3">
      <t>ガタ</t>
    </rPh>
    <rPh sb="7" eb="8">
      <t>ドウ</t>
    </rPh>
    <rPh sb="8" eb="9">
      <t>イツ</t>
    </rPh>
    <rPh sb="9" eb="11">
      <t>タテモノ</t>
    </rPh>
    <rPh sb="11" eb="12">
      <t>ゲン</t>
    </rPh>
    <rPh sb="12" eb="13">
      <t>サン</t>
    </rPh>
    <phoneticPr fontId="3"/>
  </si>
  <si>
    <t>通所型生活向上グループ活動加算</t>
    <rPh sb="0" eb="2">
      <t>ツウショ</t>
    </rPh>
    <rPh sb="2" eb="3">
      <t>ガタ</t>
    </rPh>
    <rPh sb="3" eb="5">
      <t>セイカツ</t>
    </rPh>
    <rPh sb="5" eb="7">
      <t>コウジョウ</t>
    </rPh>
    <rPh sb="11" eb="13">
      <t>カツドウ</t>
    </rPh>
    <rPh sb="13" eb="15">
      <t>カサン</t>
    </rPh>
    <phoneticPr fontId="3"/>
  </si>
  <si>
    <t>通所型サービス運動器機能向上加算</t>
    <rPh sb="0" eb="2">
      <t>ツウショ</t>
    </rPh>
    <rPh sb="2" eb="3">
      <t>ガタ</t>
    </rPh>
    <rPh sb="7" eb="9">
      <t>ウンドウ</t>
    </rPh>
    <rPh sb="9" eb="10">
      <t>キ</t>
    </rPh>
    <rPh sb="10" eb="12">
      <t>キノウ</t>
    </rPh>
    <rPh sb="12" eb="14">
      <t>コウジョウ</t>
    </rPh>
    <rPh sb="14" eb="16">
      <t>カサン</t>
    </rPh>
    <phoneticPr fontId="3"/>
  </si>
  <si>
    <t>通所型サービス栄養改善加算</t>
    <rPh sb="0" eb="2">
      <t>ツウショ</t>
    </rPh>
    <rPh sb="2" eb="3">
      <t>ガタ</t>
    </rPh>
    <rPh sb="7" eb="9">
      <t>エイヨウ</t>
    </rPh>
    <rPh sb="9" eb="11">
      <t>カイゼン</t>
    </rPh>
    <rPh sb="11" eb="13">
      <t>カサン</t>
    </rPh>
    <phoneticPr fontId="3"/>
  </si>
  <si>
    <t>通所型複数サービス実施加算Ⅰ１</t>
    <rPh sb="0" eb="2">
      <t>ツウショ</t>
    </rPh>
    <rPh sb="2" eb="3">
      <t>ガタ</t>
    </rPh>
    <rPh sb="3" eb="5">
      <t>フクスウ</t>
    </rPh>
    <rPh sb="9" eb="11">
      <t>ジッシ</t>
    </rPh>
    <rPh sb="11" eb="13">
      <t>カサン</t>
    </rPh>
    <phoneticPr fontId="3"/>
  </si>
  <si>
    <t>通所型複数サービス実施加算Ⅰ２</t>
    <rPh sb="0" eb="2">
      <t>ツウショ</t>
    </rPh>
    <rPh sb="2" eb="3">
      <t>ガタ</t>
    </rPh>
    <rPh sb="3" eb="5">
      <t>フクスウ</t>
    </rPh>
    <rPh sb="9" eb="11">
      <t>ジッシ</t>
    </rPh>
    <rPh sb="11" eb="13">
      <t>カサン</t>
    </rPh>
    <phoneticPr fontId="3"/>
  </si>
  <si>
    <t>通所型複数サービス実施加算Ⅰ３</t>
    <rPh sb="0" eb="2">
      <t>ツウショ</t>
    </rPh>
    <rPh sb="2" eb="3">
      <t>ガタ</t>
    </rPh>
    <rPh sb="3" eb="5">
      <t>フクスウ</t>
    </rPh>
    <rPh sb="9" eb="11">
      <t>ジッシ</t>
    </rPh>
    <rPh sb="11" eb="13">
      <t>カサン</t>
    </rPh>
    <phoneticPr fontId="3"/>
  </si>
  <si>
    <t>通所型複数サービス実施加算Ⅱ</t>
    <rPh sb="0" eb="2">
      <t>ツウショ</t>
    </rPh>
    <rPh sb="2" eb="3">
      <t>ガタ</t>
    </rPh>
    <rPh sb="3" eb="5">
      <t>フクスウ</t>
    </rPh>
    <rPh sb="9" eb="11">
      <t>ジッシ</t>
    </rPh>
    <rPh sb="11" eb="13">
      <t>カサン</t>
    </rPh>
    <phoneticPr fontId="3"/>
  </si>
  <si>
    <t>通所型サービス事業所評価加算</t>
    <rPh sb="0" eb="2">
      <t>ツウショ</t>
    </rPh>
    <rPh sb="2" eb="3">
      <t>ガタ</t>
    </rPh>
    <rPh sb="7" eb="9">
      <t>ジギョウ</t>
    </rPh>
    <rPh sb="9" eb="10">
      <t>ショ</t>
    </rPh>
    <rPh sb="10" eb="12">
      <t>ヒョウカ</t>
    </rPh>
    <rPh sb="12" eb="14">
      <t>カサン</t>
    </rPh>
    <phoneticPr fontId="3"/>
  </si>
  <si>
    <t>通所型サービス若年性認知症受入加算</t>
    <rPh sb="0" eb="2">
      <t>ツウショ</t>
    </rPh>
    <rPh sb="2" eb="3">
      <t>ガタ</t>
    </rPh>
    <rPh sb="7" eb="10">
      <t>ジャクネンセイ</t>
    </rPh>
    <rPh sb="10" eb="12">
      <t>ニンチ</t>
    </rPh>
    <rPh sb="12" eb="13">
      <t>ショウ</t>
    </rPh>
    <rPh sb="13" eb="15">
      <t>ウケイレ</t>
    </rPh>
    <rPh sb="15" eb="17">
      <t>カサン</t>
    </rPh>
    <phoneticPr fontId="3"/>
  </si>
  <si>
    <t>通所型サービス処遇改善加算Ⅰ</t>
    <rPh sb="0" eb="2">
      <t>ツウショ</t>
    </rPh>
    <rPh sb="2" eb="3">
      <t>ガタ</t>
    </rPh>
    <rPh sb="7" eb="9">
      <t>ショグウ</t>
    </rPh>
    <rPh sb="9" eb="11">
      <t>カイゼン</t>
    </rPh>
    <rPh sb="11" eb="13">
      <t>カサン</t>
    </rPh>
    <phoneticPr fontId="3"/>
  </si>
  <si>
    <t>通所型サービス処遇改善加算Ⅱ</t>
    <rPh sb="0" eb="2">
      <t>ツウショ</t>
    </rPh>
    <rPh sb="2" eb="3">
      <t>ガタ</t>
    </rPh>
    <rPh sb="7" eb="9">
      <t>ショグウ</t>
    </rPh>
    <rPh sb="9" eb="11">
      <t>カイゼン</t>
    </rPh>
    <rPh sb="11" eb="13">
      <t>カサン</t>
    </rPh>
    <phoneticPr fontId="3"/>
  </si>
  <si>
    <t>通所型サービス処遇改善加算Ⅲ</t>
    <rPh sb="0" eb="2">
      <t>ツウショ</t>
    </rPh>
    <rPh sb="2" eb="3">
      <t>ガタ</t>
    </rPh>
    <rPh sb="7" eb="9">
      <t>ショグウ</t>
    </rPh>
    <rPh sb="9" eb="11">
      <t>カイゼン</t>
    </rPh>
    <rPh sb="11" eb="13">
      <t>カサン</t>
    </rPh>
    <phoneticPr fontId="3"/>
  </si>
  <si>
    <t>事業対象者・要支援１</t>
    <rPh sb="0" eb="2">
      <t>ジギョウ</t>
    </rPh>
    <rPh sb="2" eb="4">
      <t>タイショウ</t>
    </rPh>
    <rPh sb="4" eb="5">
      <t>シャ</t>
    </rPh>
    <rPh sb="6" eb="9">
      <t>ヨウシエン</t>
    </rPh>
    <phoneticPr fontId="3"/>
  </si>
  <si>
    <t>事業対象者・要支援２</t>
    <rPh sb="0" eb="2">
      <t>ジギョウ</t>
    </rPh>
    <rPh sb="2" eb="4">
      <t>タイショウ</t>
    </rPh>
    <rPh sb="4" eb="5">
      <t>シャ</t>
    </rPh>
    <rPh sb="6" eb="9">
      <t>ヨウシエン</t>
    </rPh>
    <phoneticPr fontId="3"/>
  </si>
  <si>
    <t>中山間地域等に居住する者へのサービス提供加算</t>
    <rPh sb="0" eb="1">
      <t>ナカ</t>
    </rPh>
    <rPh sb="1" eb="3">
      <t>サンカン</t>
    </rPh>
    <rPh sb="2" eb="3">
      <t>カン</t>
    </rPh>
    <rPh sb="3" eb="5">
      <t>チイキ</t>
    </rPh>
    <rPh sb="5" eb="6">
      <t>トウ</t>
    </rPh>
    <rPh sb="7" eb="9">
      <t>キョジュウ</t>
    </rPh>
    <rPh sb="11" eb="12">
      <t>モノ</t>
    </rPh>
    <rPh sb="18" eb="20">
      <t>テイキョウ</t>
    </rPh>
    <rPh sb="20" eb="22">
      <t>カサン</t>
    </rPh>
    <phoneticPr fontId="3"/>
  </si>
  <si>
    <t>（1）選択的サービス複数実施加算（Ⅰ）</t>
    <rPh sb="3" eb="6">
      <t>センタクテキ</t>
    </rPh>
    <rPh sb="10" eb="12">
      <t>フクスウ</t>
    </rPh>
    <rPh sb="12" eb="14">
      <t>ジッシ</t>
    </rPh>
    <rPh sb="14" eb="16">
      <t>カサン</t>
    </rPh>
    <phoneticPr fontId="3"/>
  </si>
  <si>
    <t>（2）選択的サービス複数実施加算（Ⅱ）</t>
    <phoneticPr fontId="3"/>
  </si>
  <si>
    <t>所定単位数の　5％　加算</t>
  </si>
  <si>
    <t>376単位減算</t>
  </si>
  <si>
    <t>752単位減算</t>
  </si>
  <si>
    <t>100単位加算</t>
  </si>
  <si>
    <t>225単位加算</t>
    <phoneticPr fontId="3"/>
  </si>
  <si>
    <t>ハ　運動器機能向上加算</t>
    <rPh sb="2" eb="4">
      <t>ウンドウ</t>
    </rPh>
    <rPh sb="4" eb="5">
      <t>キ</t>
    </rPh>
    <rPh sb="5" eb="7">
      <t>キノウ</t>
    </rPh>
    <rPh sb="7" eb="9">
      <t>コウジョウ</t>
    </rPh>
    <rPh sb="9" eb="11">
      <t>カサン</t>
    </rPh>
    <phoneticPr fontId="3"/>
  </si>
  <si>
    <t>480単位加算</t>
  </si>
  <si>
    <t>栄養改善及び口腔機能向上　</t>
    <rPh sb="0" eb="2">
      <t>エイヨウ</t>
    </rPh>
    <rPh sb="2" eb="4">
      <t>カイゼン</t>
    </rPh>
    <rPh sb="4" eb="5">
      <t>オヨ</t>
    </rPh>
    <rPh sb="6" eb="8">
      <t>コウクウ</t>
    </rPh>
    <rPh sb="8" eb="10">
      <t>キノウ</t>
    </rPh>
    <rPh sb="10" eb="12">
      <t>コウジョウ</t>
    </rPh>
    <phoneticPr fontId="3"/>
  </si>
  <si>
    <t>700単位加算</t>
  </si>
  <si>
    <t>運動器機能向上、栄養改善及び口腔機能向上</t>
    <rPh sb="0" eb="2">
      <t>ウンドウ</t>
    </rPh>
    <rPh sb="2" eb="3">
      <t>キ</t>
    </rPh>
    <rPh sb="3" eb="5">
      <t>キノウ</t>
    </rPh>
    <rPh sb="5" eb="7">
      <t>コウジョウ</t>
    </rPh>
    <rPh sb="8" eb="10">
      <t>エイヨウ</t>
    </rPh>
    <rPh sb="10" eb="12">
      <t>カイゼン</t>
    </rPh>
    <rPh sb="12" eb="13">
      <t>オヨ</t>
    </rPh>
    <rPh sb="14" eb="16">
      <t>コウクウ</t>
    </rPh>
    <rPh sb="16" eb="18">
      <t>キノウ</t>
    </rPh>
    <rPh sb="18" eb="20">
      <t>コウジョウ</t>
    </rPh>
    <phoneticPr fontId="3"/>
  </si>
  <si>
    <t>120単位加算</t>
  </si>
  <si>
    <t>72単位加算</t>
  </si>
  <si>
    <t>144単位加算</t>
  </si>
  <si>
    <t>48単位加算</t>
  </si>
  <si>
    <t>24単位加算</t>
  </si>
  <si>
    <t>事業対象者・要支援2</t>
    <rPh sb="0" eb="2">
      <t>ジギョウ</t>
    </rPh>
    <rPh sb="2" eb="4">
      <t>タイショウ</t>
    </rPh>
    <rPh sb="4" eb="5">
      <t>シャ</t>
    </rPh>
    <rPh sb="6" eb="9">
      <t>ヨウシエン</t>
    </rPh>
    <phoneticPr fontId="3"/>
  </si>
  <si>
    <t>(1)介護職員処遇改善加算(Ⅰ)　</t>
    <phoneticPr fontId="3"/>
  </si>
  <si>
    <t>(2)介護職員処遇改善加算(Ⅱ)</t>
    <phoneticPr fontId="3"/>
  </si>
  <si>
    <t>(3)介護職員処遇改善加算(Ⅲ)</t>
    <phoneticPr fontId="3"/>
  </si>
  <si>
    <t>定員超過の場合</t>
    <rPh sb="0" eb="2">
      <t>テイイン</t>
    </rPh>
    <rPh sb="2" eb="4">
      <t>チョウカ</t>
    </rPh>
    <rPh sb="5" eb="7">
      <t>バアイ</t>
    </rPh>
    <phoneticPr fontId="3"/>
  </si>
  <si>
    <t>定員超過の場合
　　×　70％</t>
    <rPh sb="0" eb="2">
      <t>テイイン</t>
    </rPh>
    <rPh sb="2" eb="4">
      <t>チョウカ</t>
    </rPh>
    <rPh sb="5" eb="7">
      <t>バアイ</t>
    </rPh>
    <phoneticPr fontId="3"/>
  </si>
  <si>
    <t>事業対象者・要支援１</t>
    <rPh sb="0" eb="2">
      <t>ジギョウ</t>
    </rPh>
    <rPh sb="2" eb="5">
      <t>タイショウシャ</t>
    </rPh>
    <rPh sb="6" eb="7">
      <t>ヨウ</t>
    </rPh>
    <rPh sb="7" eb="9">
      <t>シエン</t>
    </rPh>
    <phoneticPr fontId="3"/>
  </si>
  <si>
    <t>事業対象者・要支援２</t>
    <rPh sb="0" eb="2">
      <t>ジギョウ</t>
    </rPh>
    <rPh sb="2" eb="5">
      <t>タイショウシャ</t>
    </rPh>
    <rPh sb="6" eb="7">
      <t>ヨウ</t>
    </rPh>
    <rPh sb="7" eb="9">
      <t>シエン</t>
    </rPh>
    <phoneticPr fontId="3"/>
  </si>
  <si>
    <t>看護・介護職員が
欠員の場合
　　×　70％</t>
    <rPh sb="0" eb="2">
      <t>カンゴ</t>
    </rPh>
    <rPh sb="3" eb="5">
      <t>カイゴ</t>
    </rPh>
    <rPh sb="5" eb="7">
      <t>ショクイン</t>
    </rPh>
    <rPh sb="9" eb="11">
      <t>ケツイン</t>
    </rPh>
    <rPh sb="12" eb="14">
      <t>バアイ</t>
    </rPh>
    <phoneticPr fontId="3"/>
  </si>
  <si>
    <t>看護・介護職員が欠員の場合</t>
    <rPh sb="0" eb="2">
      <t>カンゴ</t>
    </rPh>
    <rPh sb="3" eb="5">
      <t>カイゴ</t>
    </rPh>
    <rPh sb="5" eb="7">
      <t>ショクイン</t>
    </rPh>
    <rPh sb="8" eb="10">
      <t>ケツイン</t>
    </rPh>
    <rPh sb="11" eb="13">
      <t>バアイ</t>
    </rPh>
    <phoneticPr fontId="3"/>
  </si>
  <si>
    <t>介護予防ケア初回加算</t>
    <rPh sb="0" eb="2">
      <t>カイゴ</t>
    </rPh>
    <rPh sb="2" eb="4">
      <t>ヨボウ</t>
    </rPh>
    <rPh sb="6" eb="8">
      <t>ショカイ</t>
    </rPh>
    <rPh sb="8" eb="10">
      <t>カサン</t>
    </rPh>
    <phoneticPr fontId="3"/>
  </si>
  <si>
    <t>通所型サービス中山間地域等提供加算</t>
    <rPh sb="0" eb="2">
      <t>ツウショ</t>
    </rPh>
    <rPh sb="2" eb="3">
      <t>ガタ</t>
    </rPh>
    <rPh sb="7" eb="8">
      <t>チュウ</t>
    </rPh>
    <rPh sb="8" eb="10">
      <t>ヤマアイ</t>
    </rPh>
    <rPh sb="9" eb="10">
      <t>カン</t>
    </rPh>
    <rPh sb="10" eb="12">
      <t>チイキ</t>
    </rPh>
    <rPh sb="12" eb="13">
      <t>トウ</t>
    </rPh>
    <rPh sb="13" eb="15">
      <t>テイキョウ</t>
    </rPh>
    <rPh sb="15" eb="17">
      <t>カサン</t>
    </rPh>
    <phoneticPr fontId="3"/>
  </si>
  <si>
    <t>通所型サービス中山間地域等加算回数</t>
    <rPh sb="0" eb="2">
      <t>ツウショ</t>
    </rPh>
    <rPh sb="2" eb="3">
      <t>ガタ</t>
    </rPh>
    <rPh sb="7" eb="8">
      <t>チュウ</t>
    </rPh>
    <rPh sb="8" eb="10">
      <t>ヤマアイ</t>
    </rPh>
    <rPh sb="9" eb="10">
      <t>カン</t>
    </rPh>
    <rPh sb="10" eb="12">
      <t>チイキ</t>
    </rPh>
    <rPh sb="12" eb="13">
      <t>トウ</t>
    </rPh>
    <rPh sb="13" eb="15">
      <t>カサン</t>
    </rPh>
    <rPh sb="15" eb="17">
      <t>カイスウ</t>
    </rPh>
    <phoneticPr fontId="3"/>
  </si>
  <si>
    <t>運動器機能向上及び栄養改善　　</t>
    <rPh sb="0" eb="2">
      <t>ウンドウ</t>
    </rPh>
    <rPh sb="2" eb="3">
      <t>キ</t>
    </rPh>
    <rPh sb="3" eb="5">
      <t>キノウ</t>
    </rPh>
    <rPh sb="5" eb="7">
      <t>コウジョウ</t>
    </rPh>
    <rPh sb="7" eb="8">
      <t>オヨ</t>
    </rPh>
    <rPh sb="9" eb="11">
      <t>エイヨウ</t>
    </rPh>
    <rPh sb="11" eb="13">
      <t>カイゼン</t>
    </rPh>
    <phoneticPr fontId="3"/>
  </si>
  <si>
    <t>運動器機能向上及び口腔機能向上　　</t>
    <rPh sb="0" eb="2">
      <t>ウンドウ</t>
    </rPh>
    <rPh sb="2" eb="3">
      <t>キ</t>
    </rPh>
    <rPh sb="3" eb="5">
      <t>キノウ</t>
    </rPh>
    <rPh sb="5" eb="7">
      <t>コウジョウ</t>
    </rPh>
    <rPh sb="7" eb="8">
      <t>オヨ</t>
    </rPh>
    <rPh sb="9" eb="11">
      <t>コウコウ</t>
    </rPh>
    <rPh sb="11" eb="13">
      <t>キノウ</t>
    </rPh>
    <rPh sb="13" eb="15">
      <t>コウジョウ</t>
    </rPh>
    <phoneticPr fontId="3"/>
  </si>
  <si>
    <t>150単位加算</t>
    <phoneticPr fontId="3"/>
  </si>
  <si>
    <t>Ａ２</t>
    <phoneticPr fontId="3"/>
  </si>
  <si>
    <t>Ａ６</t>
    <phoneticPr fontId="3"/>
  </si>
  <si>
    <t>事業対象者・要支援１・要支援２　　　　　　　　　　　　　430単位</t>
    <rPh sb="0" eb="2">
      <t>ジギョウ</t>
    </rPh>
    <rPh sb="2" eb="5">
      <t>タイショウシャ</t>
    </rPh>
    <rPh sb="6" eb="7">
      <t>ヨウ</t>
    </rPh>
    <rPh sb="7" eb="9">
      <t>シエン</t>
    </rPh>
    <rPh sb="11" eb="14">
      <t>ヨウシエン</t>
    </rPh>
    <rPh sb="31" eb="33">
      <t>タンイ</t>
    </rPh>
    <phoneticPr fontId="3"/>
  </si>
  <si>
    <t>240単位加算</t>
    <phoneticPr fontId="3"/>
  </si>
  <si>
    <t>200単位加算</t>
    <rPh sb="3" eb="5">
      <t>タンイ</t>
    </rPh>
    <rPh sb="5" eb="7">
      <t>カサン</t>
    </rPh>
    <phoneticPr fontId="3"/>
  </si>
  <si>
    <t>100単位加算</t>
    <phoneticPr fontId="3"/>
  </si>
  <si>
    <t>5単位加算</t>
    <rPh sb="1" eb="3">
      <t>タンイ</t>
    </rPh>
    <rPh sb="3" eb="5">
      <t>カサン</t>
    </rPh>
    <phoneticPr fontId="3"/>
  </si>
  <si>
    <t>1月につき</t>
    <phoneticPr fontId="3"/>
  </si>
  <si>
    <t>通所型サービス特定処遇改善加算Ⅰ</t>
    <rPh sb="0" eb="2">
      <t>ツウショ</t>
    </rPh>
    <rPh sb="2" eb="3">
      <t>ガタ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</si>
  <si>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通所型サービス特定処遇改善加算Ⅱ</t>
    <rPh sb="0" eb="2">
      <t>ツウショ</t>
    </rPh>
    <rPh sb="2" eb="3">
      <t>ガタ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</si>
  <si>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(1）介護職員等特定処遇改善加算(Ⅰ)　</t>
    <rPh sb="7" eb="8">
      <t>トウ</t>
    </rPh>
    <rPh sb="8" eb="10">
      <t>トクテイ</t>
    </rPh>
    <phoneticPr fontId="3"/>
  </si>
  <si>
    <t>(2)介護職員等特定処遇改善加算(Ⅱ）</t>
    <rPh sb="7" eb="8">
      <t>トウ</t>
    </rPh>
    <rPh sb="8" eb="10">
      <t>トクテイ</t>
    </rPh>
    <phoneticPr fontId="3"/>
  </si>
  <si>
    <t>訪問型サービス特定処遇改善加算Ⅰ</t>
    <rPh sb="0" eb="2">
      <t>ホウモン</t>
    </rPh>
    <rPh sb="2" eb="3">
      <t>ガタ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</si>
  <si>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訪問型サービス特定処遇改善加算Ⅱ</t>
    <rPh sb="0" eb="2">
      <t>ホウモン</t>
    </rPh>
    <rPh sb="2" eb="3">
      <t>ガタ</t>
    </rPh>
    <rPh sb="7" eb="9">
      <t>トクテイ</t>
    </rPh>
    <phoneticPr fontId="3"/>
  </si>
  <si>
    <t xml:space="preserve">      所定単位数の59/1000　加算</t>
    <phoneticPr fontId="3"/>
  </si>
  <si>
    <t xml:space="preserve">      所定単位数の43/1000　加算</t>
    <phoneticPr fontId="3"/>
  </si>
  <si>
    <t xml:space="preserve">      所定単位数の23/1000　加算</t>
    <rPh sb="6" eb="8">
      <t>ショテイ</t>
    </rPh>
    <phoneticPr fontId="3"/>
  </si>
  <si>
    <t xml:space="preserve">     所定単位数の　　12/1000　加算</t>
    <rPh sb="5" eb="7">
      <t>ショテイ</t>
    </rPh>
    <rPh sb="7" eb="10">
      <t>タンイスウ</t>
    </rPh>
    <phoneticPr fontId="3"/>
  </si>
  <si>
    <t xml:space="preserve">     所定単位数の　　10/1000　加算</t>
    <rPh sb="5" eb="7">
      <t>ショテイ</t>
    </rPh>
    <phoneticPr fontId="3"/>
  </si>
  <si>
    <t>Ａ６</t>
  </si>
  <si>
    <t>通所型サービス栄養アセスメント加算</t>
    <rPh sb="0" eb="2">
      <t>ツウショ</t>
    </rPh>
    <rPh sb="2" eb="3">
      <t>ガタ</t>
    </rPh>
    <rPh sb="7" eb="9">
      <t>エイヨウ</t>
    </rPh>
    <rPh sb="15" eb="17">
      <t>カサン</t>
    </rPh>
    <phoneticPr fontId="3"/>
  </si>
  <si>
    <t>Ａ２</t>
  </si>
  <si>
    <t>ホ　栄養アセスメント加算</t>
    <rPh sb="2" eb="4">
      <t>エイヨウ</t>
    </rPh>
    <rPh sb="10" eb="12">
      <t>カサン</t>
    </rPh>
    <phoneticPr fontId="3"/>
  </si>
  <si>
    <t>50単位加算</t>
    <rPh sb="2" eb="4">
      <t>タンイ</t>
    </rPh>
    <rPh sb="4" eb="6">
      <t>カサン</t>
    </rPh>
    <phoneticPr fontId="3"/>
  </si>
  <si>
    <t>通所型サービス口腔機能向上加算Ⅱ</t>
    <rPh sb="0" eb="2">
      <t>ツウショ</t>
    </rPh>
    <rPh sb="2" eb="3">
      <t>ガタ</t>
    </rPh>
    <rPh sb="7" eb="9">
      <t>コウクウ</t>
    </rPh>
    <rPh sb="9" eb="11">
      <t>キノウ</t>
    </rPh>
    <rPh sb="11" eb="13">
      <t>コウジョウ</t>
    </rPh>
    <rPh sb="13" eb="15">
      <t>カサン</t>
    </rPh>
    <phoneticPr fontId="3"/>
  </si>
  <si>
    <t>通所型サービス口腔機能向上加算Ⅰ</t>
    <rPh sb="0" eb="2">
      <t>ツウショ</t>
    </rPh>
    <rPh sb="2" eb="3">
      <t>ガタ</t>
    </rPh>
    <rPh sb="7" eb="9">
      <t>コウクウ</t>
    </rPh>
    <rPh sb="9" eb="11">
      <t>キノウ</t>
    </rPh>
    <rPh sb="11" eb="13">
      <t>コウジョウ</t>
    </rPh>
    <rPh sb="13" eb="15">
      <t>カサン</t>
    </rPh>
    <phoneticPr fontId="3"/>
  </si>
  <si>
    <t>へ　栄養改善加算　</t>
    <rPh sb="2" eb="4">
      <t>エイヨウ</t>
    </rPh>
    <rPh sb="4" eb="6">
      <t>カイゼン</t>
    </rPh>
    <rPh sb="6" eb="8">
      <t>カサン</t>
    </rPh>
    <phoneticPr fontId="3"/>
  </si>
  <si>
    <t>ト　口腔機能向上加算</t>
    <rPh sb="2" eb="4">
      <t>コウクウ</t>
    </rPh>
    <rPh sb="4" eb="6">
      <t>キノウ</t>
    </rPh>
    <rPh sb="6" eb="8">
      <t>コウジョウ</t>
    </rPh>
    <rPh sb="8" eb="10">
      <t>カサン</t>
    </rPh>
    <phoneticPr fontId="3"/>
  </si>
  <si>
    <t>（1）口腔機能向上加算（Ⅰ）</t>
    <rPh sb="3" eb="5">
      <t>コウクウ</t>
    </rPh>
    <rPh sb="5" eb="7">
      <t>キノウ</t>
    </rPh>
    <rPh sb="7" eb="9">
      <t>コウジョウ</t>
    </rPh>
    <rPh sb="9" eb="11">
      <t>カサン</t>
    </rPh>
    <phoneticPr fontId="3"/>
  </si>
  <si>
    <t>（2）口腔機能向上加算（Ⅱ）</t>
    <rPh sb="3" eb="5">
      <t>コウクウ</t>
    </rPh>
    <rPh sb="5" eb="7">
      <t>キノウ</t>
    </rPh>
    <rPh sb="7" eb="9">
      <t>コウジョウ</t>
    </rPh>
    <rPh sb="9" eb="11">
      <t>カサン</t>
    </rPh>
    <phoneticPr fontId="3"/>
  </si>
  <si>
    <t>200単位加算</t>
    <phoneticPr fontId="3"/>
  </si>
  <si>
    <t>160単位加算</t>
    <rPh sb="3" eb="5">
      <t>タンイ</t>
    </rPh>
    <rPh sb="5" eb="7">
      <t>カサン</t>
    </rPh>
    <phoneticPr fontId="3"/>
  </si>
  <si>
    <t>チ　選択的サービス複数実施加算</t>
    <rPh sb="2" eb="4">
      <t>センタク</t>
    </rPh>
    <rPh sb="4" eb="5">
      <t>テキ</t>
    </rPh>
    <rPh sb="9" eb="11">
      <t>フクスウ</t>
    </rPh>
    <rPh sb="11" eb="13">
      <t>ジッシ</t>
    </rPh>
    <rPh sb="13" eb="15">
      <t>カサン</t>
    </rPh>
    <phoneticPr fontId="3"/>
  </si>
  <si>
    <t>リ　事業所評価加算</t>
    <rPh sb="2" eb="4">
      <t>ジギョウ</t>
    </rPh>
    <rPh sb="4" eb="5">
      <t>ショ</t>
    </rPh>
    <rPh sb="5" eb="7">
      <t>ヒョウカ</t>
    </rPh>
    <rPh sb="7" eb="9">
      <t>カサン</t>
    </rPh>
    <phoneticPr fontId="3"/>
  </si>
  <si>
    <t>通所型サービス提供体制加算Ⅰ1</t>
    <rPh sb="0" eb="2">
      <t>ツウショ</t>
    </rPh>
    <rPh sb="2" eb="3">
      <t>ガタ</t>
    </rPh>
    <rPh sb="7" eb="9">
      <t>テイキョウ</t>
    </rPh>
    <rPh sb="9" eb="11">
      <t>タイセイ</t>
    </rPh>
    <rPh sb="11" eb="13">
      <t>カサン</t>
    </rPh>
    <phoneticPr fontId="3"/>
  </si>
  <si>
    <t>通所型サービス提供体制加算Ⅰ2</t>
    <rPh sb="0" eb="2">
      <t>ツウショ</t>
    </rPh>
    <rPh sb="2" eb="3">
      <t>ガタ</t>
    </rPh>
    <rPh sb="7" eb="9">
      <t>テイキョウ</t>
    </rPh>
    <rPh sb="9" eb="11">
      <t>タイセイ</t>
    </rPh>
    <rPh sb="11" eb="13">
      <t>カサン</t>
    </rPh>
    <phoneticPr fontId="3"/>
  </si>
  <si>
    <t>（1）サービス提供体制強化加算（Ⅰ）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</si>
  <si>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事業対象者・要支援1</t>
    <rPh sb="0" eb="2">
      <t>ジギョウ</t>
    </rPh>
    <rPh sb="2" eb="4">
      <t>タイショウ</t>
    </rPh>
    <rPh sb="4" eb="5">
      <t>シャ</t>
    </rPh>
    <rPh sb="6" eb="9">
      <t>ヨウシエン</t>
    </rPh>
    <phoneticPr fontId="3"/>
  </si>
  <si>
    <t>事業対象者・要支援2</t>
    <rPh sb="0" eb="2">
      <t>ジギョウ</t>
    </rPh>
    <rPh sb="2" eb="5">
      <t>タイショウシャ</t>
    </rPh>
    <rPh sb="6" eb="9">
      <t>ヨウシエン</t>
    </rPh>
    <phoneticPr fontId="3"/>
  </si>
  <si>
    <t>88単位加算</t>
    <rPh sb="2" eb="4">
      <t>タンイ</t>
    </rPh>
    <rPh sb="4" eb="6">
      <t>カサン</t>
    </rPh>
    <phoneticPr fontId="3"/>
  </si>
  <si>
    <t>176単位加算</t>
    <rPh sb="3" eb="5">
      <t>タンイ</t>
    </rPh>
    <rPh sb="5" eb="7">
      <t>カサン</t>
    </rPh>
    <phoneticPr fontId="3"/>
  </si>
  <si>
    <t>通所型サービス提供体制加算Ⅱ1</t>
    <rPh sb="0" eb="2">
      <t>ツウショ</t>
    </rPh>
    <rPh sb="2" eb="3">
      <t>ガタ</t>
    </rPh>
    <rPh sb="7" eb="9">
      <t>テイキョウ</t>
    </rPh>
    <rPh sb="9" eb="11">
      <t>タイセイ</t>
    </rPh>
    <rPh sb="11" eb="13">
      <t>カサン</t>
    </rPh>
    <phoneticPr fontId="3"/>
  </si>
  <si>
    <t>通所型サービス提供体制加算Ⅱ2</t>
    <rPh sb="0" eb="2">
      <t>ツウショ</t>
    </rPh>
    <rPh sb="2" eb="3">
      <t>ガタ</t>
    </rPh>
    <rPh sb="7" eb="9">
      <t>テイキョウ</t>
    </rPh>
    <rPh sb="9" eb="11">
      <t>タイセイ</t>
    </rPh>
    <rPh sb="11" eb="13">
      <t>カサン</t>
    </rPh>
    <phoneticPr fontId="3"/>
  </si>
  <si>
    <t>（3）サービス提供体制強化加算（Ⅲ）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</si>
  <si>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通所型サービス生活機能向上連携加算Ⅰ</t>
    <rPh sb="0" eb="2">
      <t>ツウショ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レンケイ</t>
    </rPh>
    <rPh sb="15" eb="17">
      <t>カサン</t>
    </rPh>
    <phoneticPr fontId="3"/>
  </si>
  <si>
    <t>通所型サービス生活機能向上連携加算Ⅱ2</t>
    <rPh sb="0" eb="2">
      <t>ツウショ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レンケイ</t>
    </rPh>
    <rPh sb="15" eb="17">
      <t>カサン</t>
    </rPh>
    <phoneticPr fontId="3"/>
  </si>
  <si>
    <t>（2）生活機能向上連携加算（Ⅱ）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3"/>
  </si>
  <si>
    <t>運動器機能向上加算を算定している場合</t>
    <phoneticPr fontId="3"/>
  </si>
  <si>
    <t>20単位加算</t>
    <rPh sb="2" eb="4">
      <t>タンイ</t>
    </rPh>
    <rPh sb="4" eb="6">
      <t>カサン</t>
    </rPh>
    <phoneticPr fontId="3"/>
  </si>
  <si>
    <t>40単位加算</t>
    <rPh sb="2" eb="4">
      <t>タンイ</t>
    </rPh>
    <rPh sb="4" eb="6">
      <t>カサン</t>
    </rPh>
    <phoneticPr fontId="3"/>
  </si>
  <si>
    <t>委託連携加算</t>
    <rPh sb="0" eb="2">
      <t>イタク</t>
    </rPh>
    <rPh sb="2" eb="4">
      <t>レンケイ</t>
    </rPh>
    <rPh sb="4" eb="6">
      <t>カサン</t>
    </rPh>
    <phoneticPr fontId="3"/>
  </si>
  <si>
    <t>（2）口腔機能向上加算（Ⅱ）</t>
    <phoneticPr fontId="3"/>
  </si>
  <si>
    <t>（1）口腔機能向上加算（Ⅰ）</t>
    <phoneticPr fontId="3"/>
  </si>
  <si>
    <t>二　若年性認知症利用者受入加算</t>
    <rPh sb="0" eb="1">
      <t>ニ</t>
    </rPh>
    <rPh sb="2" eb="5">
      <t>ジャクネンセイ</t>
    </rPh>
    <rPh sb="5" eb="7">
      <t>ニンチ</t>
    </rPh>
    <rPh sb="7" eb="8">
      <t>ショウ</t>
    </rPh>
    <rPh sb="8" eb="11">
      <t>リヨウシャ</t>
    </rPh>
    <rPh sb="11" eb="13">
      <t>ウケイレ</t>
    </rPh>
    <rPh sb="13" eb="15">
      <t>カサン</t>
    </rPh>
    <phoneticPr fontId="3"/>
  </si>
  <si>
    <t>事業対象者・要支援１・要支援２</t>
    <rPh sb="0" eb="2">
      <t>ジギョウ</t>
    </rPh>
    <rPh sb="2" eb="5">
      <t>タイショウシャ</t>
    </rPh>
    <rPh sb="6" eb="7">
      <t>ヨウ</t>
    </rPh>
    <rPh sb="7" eb="9">
      <t>シエン</t>
    </rPh>
    <rPh sb="11" eb="14">
      <t>ヨウシエン</t>
    </rPh>
    <phoneticPr fontId="3"/>
  </si>
  <si>
    <t>事業対象者・要支援１・要支援２・要介護1～5</t>
    <rPh sb="0" eb="2">
      <t>ジギョウ</t>
    </rPh>
    <rPh sb="2" eb="5">
      <t>タイショウシャ</t>
    </rPh>
    <rPh sb="6" eb="7">
      <t>ヨウ</t>
    </rPh>
    <rPh sb="7" eb="9">
      <t>シエン</t>
    </rPh>
    <rPh sb="11" eb="14">
      <t>ヨウシエン</t>
    </rPh>
    <rPh sb="16" eb="17">
      <t>ヨウ</t>
    </rPh>
    <rPh sb="17" eb="19">
      <t>カイゴ</t>
    </rPh>
    <phoneticPr fontId="3"/>
  </si>
  <si>
    <t>訪問型サービス生活機能向上連携加算Ⅰ</t>
    <rPh sb="0" eb="2">
      <t>ホウモン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レンケイ</t>
    </rPh>
    <rPh sb="15" eb="17">
      <t>カサン</t>
    </rPh>
    <phoneticPr fontId="3"/>
  </si>
  <si>
    <t>訪問型サービス生活機能向上連携加算Ⅱ</t>
    <rPh sb="0" eb="2">
      <t>ホウモン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レンケイ</t>
    </rPh>
    <rPh sb="15" eb="17">
      <t>カサン</t>
    </rPh>
    <phoneticPr fontId="3"/>
  </si>
  <si>
    <t>訪問型サービス中山間地域等加算回数</t>
    <rPh sb="0" eb="2">
      <t>ホウモン</t>
    </rPh>
    <rPh sb="2" eb="3">
      <t>ガタ</t>
    </rPh>
    <rPh sb="7" eb="8">
      <t>ナカ</t>
    </rPh>
    <rPh sb="8" eb="10">
      <t>サンカン</t>
    </rPh>
    <rPh sb="10" eb="12">
      <t>チイキ</t>
    </rPh>
    <rPh sb="12" eb="13">
      <t>トウ</t>
    </rPh>
    <rPh sb="13" eb="15">
      <t>カサン</t>
    </rPh>
    <rPh sb="15" eb="17">
      <t>カイスウ</t>
    </rPh>
    <phoneticPr fontId="3"/>
  </si>
  <si>
    <t>訪問型サービス生活機能向上連携加算</t>
    <rPh sb="0" eb="2">
      <t>ホウモン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レンケイ</t>
    </rPh>
    <rPh sb="15" eb="17">
      <t>カサン</t>
    </rPh>
    <phoneticPr fontId="3"/>
  </si>
  <si>
    <t>通所型サービス提供体制加算Ⅲ１</t>
    <rPh sb="0" eb="2">
      <t>ツウショ</t>
    </rPh>
    <rPh sb="2" eb="3">
      <t>ガタ</t>
    </rPh>
    <rPh sb="7" eb="9">
      <t>テイキョウ</t>
    </rPh>
    <rPh sb="9" eb="11">
      <t>タイセイ</t>
    </rPh>
    <rPh sb="11" eb="13">
      <t>カサン</t>
    </rPh>
    <phoneticPr fontId="3"/>
  </si>
  <si>
    <t>通所型サービス提供体制加算Ⅲ２</t>
    <rPh sb="0" eb="2">
      <t>ツウショ</t>
    </rPh>
    <rPh sb="2" eb="3">
      <t>ガタ</t>
    </rPh>
    <rPh sb="7" eb="9">
      <t>テイキョウ</t>
    </rPh>
    <rPh sb="9" eb="11">
      <t>タイセイ</t>
    </rPh>
    <rPh sb="11" eb="13">
      <t>カサン</t>
    </rPh>
    <phoneticPr fontId="3"/>
  </si>
  <si>
    <t>通所型サービス口腔栄養スクリーニング加算Ⅰ</t>
    <rPh sb="0" eb="2">
      <t>ツウショ</t>
    </rPh>
    <rPh sb="2" eb="3">
      <t>ガタ</t>
    </rPh>
    <rPh sb="7" eb="9">
      <t>コウクウ</t>
    </rPh>
    <rPh sb="9" eb="11">
      <t>エイヨウ</t>
    </rPh>
    <rPh sb="18" eb="20">
      <t>カサン</t>
    </rPh>
    <phoneticPr fontId="3"/>
  </si>
  <si>
    <t>通所型サービス口腔栄養スクリーニング加算Ⅱ</t>
    <rPh sb="0" eb="2">
      <t>ツウショ</t>
    </rPh>
    <rPh sb="2" eb="3">
      <t>ガタ</t>
    </rPh>
    <rPh sb="7" eb="9">
      <t>コウクウ</t>
    </rPh>
    <rPh sb="9" eb="11">
      <t>エイヨウ</t>
    </rPh>
    <rPh sb="18" eb="20">
      <t>カサン</t>
    </rPh>
    <phoneticPr fontId="3"/>
  </si>
  <si>
    <t>通所型サービス科学的介護推進体制加算</t>
    <rPh sb="0" eb="2">
      <t>ツウショ</t>
    </rPh>
    <rPh sb="2" eb="3">
      <t>ガタ</t>
    </rPh>
    <rPh sb="7" eb="10">
      <t>カガクテキ</t>
    </rPh>
    <rPh sb="10" eb="12">
      <t>カイゴ</t>
    </rPh>
    <rPh sb="12" eb="14">
      <t>スイシン</t>
    </rPh>
    <rPh sb="14" eb="16">
      <t>タイセイ</t>
    </rPh>
    <rPh sb="16" eb="18">
      <t>カサン</t>
    </rPh>
    <phoneticPr fontId="3"/>
  </si>
  <si>
    <t>（1）生活機能向上連携加算（Ⅰ）（3月に1回を限度）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rPh sb="18" eb="19">
      <t>ツキ</t>
    </rPh>
    <rPh sb="21" eb="22">
      <t>カイ</t>
    </rPh>
    <rPh sb="23" eb="25">
      <t>ゲンド</t>
    </rPh>
    <phoneticPr fontId="3"/>
  </si>
  <si>
    <t>（１）口腔・栄養スクリーニング加算（Ⅰ）（6月に1回を限度）</t>
    <rPh sb="3" eb="5">
      <t>コウクウ</t>
    </rPh>
    <rPh sb="6" eb="8">
      <t>エイヨウ</t>
    </rPh>
    <rPh sb="15" eb="17">
      <t>カサン</t>
    </rPh>
    <rPh sb="22" eb="23">
      <t>ガツ</t>
    </rPh>
    <rPh sb="25" eb="26">
      <t>カイ</t>
    </rPh>
    <rPh sb="27" eb="29">
      <t>ゲンド</t>
    </rPh>
    <phoneticPr fontId="3"/>
  </si>
  <si>
    <t>（２）口腔・栄養スクリーニング加算（Ⅱ）（6月に1回を限度）</t>
    <rPh sb="3" eb="5">
      <t>コウクウ</t>
    </rPh>
    <rPh sb="6" eb="8">
      <t>エイヨウ</t>
    </rPh>
    <rPh sb="15" eb="17">
      <t>カサン</t>
    </rPh>
    <rPh sb="22" eb="23">
      <t>ガツ</t>
    </rPh>
    <rPh sb="25" eb="26">
      <t>カイ</t>
    </rPh>
    <rPh sb="27" eb="29">
      <t>ゲンド</t>
    </rPh>
    <phoneticPr fontId="3"/>
  </si>
  <si>
    <t>（2）サービス提供体制強化加算（Ⅱ）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</si>
  <si>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訪問型サービスベースアップ等支援加算</t>
    <rPh sb="0" eb="2">
      <t>ホウモン</t>
    </rPh>
    <rPh sb="2" eb="3">
      <t>ガタ</t>
    </rPh>
    <rPh sb="13" eb="14">
      <t>トウ</t>
    </rPh>
    <rPh sb="14" eb="16">
      <t>シエン</t>
    </rPh>
    <rPh sb="16" eb="18">
      <t>カサン</t>
    </rPh>
    <phoneticPr fontId="3"/>
  </si>
  <si>
    <t>通所型サービスベースアップ等支援加算</t>
    <rPh sb="0" eb="2">
      <t>ツウショ</t>
    </rPh>
    <rPh sb="2" eb="3">
      <t>ガタ</t>
    </rPh>
    <rPh sb="13" eb="14">
      <t>トウ</t>
    </rPh>
    <rPh sb="14" eb="16">
      <t>シエン</t>
    </rPh>
    <rPh sb="16" eb="18">
      <t>カサン</t>
    </rPh>
    <phoneticPr fontId="3"/>
  </si>
  <si>
    <t>　　所定単位数の　　11/1000　加算</t>
    <phoneticPr fontId="3"/>
  </si>
  <si>
    <t>ロ　1月当たりの回数を定める場合</t>
    <rPh sb="3" eb="4">
      <t>ツキ</t>
    </rPh>
    <rPh sb="4" eb="5">
      <t>ア</t>
    </rPh>
    <rPh sb="8" eb="10">
      <t>カイスウ</t>
    </rPh>
    <rPh sb="11" eb="12">
      <t>サダ</t>
    </rPh>
    <rPh sb="14" eb="16">
      <t>バアイ</t>
    </rPh>
    <phoneticPr fontId="3"/>
  </si>
  <si>
    <t>(1)標準的な内容の指定相当　訪問型サービスである場合</t>
    <rPh sb="3" eb="6">
      <t>ヒョウジュンテキ</t>
    </rPh>
    <rPh sb="7" eb="9">
      <t>ナイヨウ</t>
    </rPh>
    <rPh sb="10" eb="12">
      <t>シテイ</t>
    </rPh>
    <rPh sb="12" eb="14">
      <t>ソウトウ</t>
    </rPh>
    <rPh sb="15" eb="17">
      <t>ホウモン</t>
    </rPh>
    <rPh sb="17" eb="18">
      <t>ガタ</t>
    </rPh>
    <rPh sb="25" eb="27">
      <t>バアイ</t>
    </rPh>
    <phoneticPr fontId="3"/>
  </si>
  <si>
    <t>ニ　生活機能向上連携加算　　　　　　　　　　　　　　　　　　　　　　　　　　　　　　　　　　　　　　　　　　　　　 　　　　　　　　　　　　　　　100単位加算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rPh sb="76" eb="78">
      <t>タンイ</t>
    </rPh>
    <rPh sb="78" eb="80">
      <t>カサン</t>
    </rPh>
    <phoneticPr fontId="3"/>
  </si>
  <si>
    <t>ヘ　介護職員処遇改善加算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3"/>
  </si>
  <si>
    <t>ト　介護職員等特定処遇改善加算</t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</si>
  <si>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チ　介護職員等ベースアップ等支援加算</t>
    <rPh sb="2" eb="7">
      <t>カイゴショクイントウ</t>
    </rPh>
    <rPh sb="13" eb="14">
      <t>トウ</t>
    </rPh>
    <rPh sb="14" eb="16">
      <t>シエン</t>
    </rPh>
    <rPh sb="16" eb="18">
      <t>カサン</t>
    </rPh>
    <phoneticPr fontId="3"/>
  </si>
  <si>
    <t>訪問型サービス同一建物減算1</t>
    <rPh sb="0" eb="2">
      <t>ホウモン</t>
    </rPh>
    <rPh sb="2" eb="3">
      <t>ガタ</t>
    </rPh>
    <rPh sb="7" eb="9">
      <t>ドウイツ</t>
    </rPh>
    <rPh sb="9" eb="11">
      <t>タテモノ</t>
    </rPh>
    <rPh sb="11" eb="13">
      <t>ゲンザン</t>
    </rPh>
    <phoneticPr fontId="3"/>
  </si>
  <si>
    <t>訪問型サービス同一建物減算2</t>
    <rPh sb="0" eb="2">
      <t>ホウモン</t>
    </rPh>
    <rPh sb="2" eb="3">
      <t>ガタ</t>
    </rPh>
    <rPh sb="7" eb="9">
      <t>ドウイツ</t>
    </rPh>
    <rPh sb="9" eb="11">
      <t>タテモノ</t>
    </rPh>
    <rPh sb="11" eb="13">
      <t>ゲンザン</t>
    </rPh>
    <phoneticPr fontId="3"/>
  </si>
  <si>
    <t>事業所と同一建物の利用者又はこれ以外の同一建物の利用者20人以上にサービスを行う場合</t>
    <rPh sb="0" eb="3">
      <t>ジギョウショ</t>
    </rPh>
    <rPh sb="4" eb="6">
      <t>ドウイツ</t>
    </rPh>
    <rPh sb="6" eb="8">
      <t>タテモノ</t>
    </rPh>
    <rPh sb="9" eb="12">
      <t>リヨウシャ</t>
    </rPh>
    <rPh sb="12" eb="13">
      <t>マタ</t>
    </rPh>
    <rPh sb="16" eb="18">
      <t>イガイ</t>
    </rPh>
    <rPh sb="19" eb="21">
      <t>ドウイツ</t>
    </rPh>
    <rPh sb="21" eb="23">
      <t>タテモノ</t>
    </rPh>
    <rPh sb="24" eb="27">
      <t>リヨウシャ</t>
    </rPh>
    <rPh sb="29" eb="32">
      <t>ニンイジョウ</t>
    </rPh>
    <rPh sb="38" eb="39">
      <t>オコナ</t>
    </rPh>
    <rPh sb="40" eb="42">
      <t>バアイ</t>
    </rPh>
    <phoneticPr fontId="3"/>
  </si>
  <si>
    <t>事業所と同一建物の利用者50人以上にサービスを行う場合</t>
    <rPh sb="0" eb="3">
      <t>ジギョウショ</t>
    </rPh>
    <rPh sb="4" eb="6">
      <t>ドウイツ</t>
    </rPh>
    <rPh sb="6" eb="8">
      <t>タテモノ</t>
    </rPh>
    <rPh sb="9" eb="12">
      <t>リヨウシャ</t>
    </rPh>
    <rPh sb="14" eb="17">
      <t>ニンイジョウ</t>
    </rPh>
    <rPh sb="23" eb="24">
      <t>オコナ</t>
    </rPh>
    <rPh sb="25" eb="27">
      <t>バアイ</t>
    </rPh>
    <phoneticPr fontId="3"/>
  </si>
  <si>
    <t>訪問型サービス同一建物減算3</t>
    <rPh sb="0" eb="2">
      <t>ホウモン</t>
    </rPh>
    <rPh sb="2" eb="3">
      <t>ガタ</t>
    </rPh>
    <rPh sb="7" eb="9">
      <t>ドウイツ</t>
    </rPh>
    <rPh sb="9" eb="11">
      <t>タテモノ</t>
    </rPh>
    <rPh sb="11" eb="13">
      <t>ゲンザン</t>
    </rPh>
    <phoneticPr fontId="3"/>
  </si>
  <si>
    <t>C216</t>
    <phoneticPr fontId="3"/>
  </si>
  <si>
    <t>訪問型サービス２１</t>
    <rPh sb="0" eb="2">
      <t>ホウモン</t>
    </rPh>
    <rPh sb="2" eb="3">
      <t>ガタ</t>
    </rPh>
    <phoneticPr fontId="3"/>
  </si>
  <si>
    <t>同一の建物等に居住する利用者の割合が100分の90以上の場合</t>
    <rPh sb="0" eb="2">
      <t>ドウイツ</t>
    </rPh>
    <rPh sb="3" eb="6">
      <t>タテモノナド</t>
    </rPh>
    <rPh sb="7" eb="9">
      <t>キョジュウ</t>
    </rPh>
    <rPh sb="11" eb="14">
      <t>リヨウシャ</t>
    </rPh>
    <rPh sb="15" eb="17">
      <t>ワリアイ</t>
    </rPh>
    <rPh sb="21" eb="22">
      <t>ブン</t>
    </rPh>
    <rPh sb="25" eb="27">
      <t>イジョウ</t>
    </rPh>
    <rPh sb="28" eb="30">
      <t>バアイ</t>
    </rPh>
    <phoneticPr fontId="3"/>
  </si>
  <si>
    <t>ホ 口腔連携強化加算</t>
    <phoneticPr fontId="3"/>
  </si>
  <si>
    <t>1回につき</t>
    <phoneticPr fontId="3"/>
  </si>
  <si>
    <r>
      <rPr>
        <sz val="16"/>
        <color indexed="13"/>
        <rFont val="HGS創英角ｺﾞｼｯｸUB"/>
        <family val="3"/>
        <charset val="128"/>
      </rPr>
      <t>■</t>
    </r>
    <r>
      <rPr>
        <sz val="16"/>
        <rFont val="HGS創英角ｺﾞｼｯｸUB"/>
        <family val="3"/>
        <charset val="128"/>
      </rPr>
      <t>…変更　</t>
    </r>
    <r>
      <rPr>
        <sz val="16"/>
        <color rgb="FFCCFFFF"/>
        <rFont val="HGS創英角ｺﾞｼｯｸUB"/>
        <family val="3"/>
        <charset val="128"/>
      </rPr>
      <t>■</t>
    </r>
    <r>
      <rPr>
        <sz val="16"/>
        <rFont val="HGS創英角ｺﾞｼｯｸUB"/>
        <family val="3"/>
        <charset val="128"/>
      </rPr>
      <t>…新設</t>
    </r>
    <rPh sb="2" eb="4">
      <t>ヘンコウ</t>
    </rPh>
    <rPh sb="7" eb="9">
      <t>シンセツ</t>
    </rPh>
    <phoneticPr fontId="3"/>
  </si>
  <si>
    <t>(1)標準的な内容の指定相当訪問型サービスである場合　 3単位減算</t>
    <rPh sb="3" eb="6">
      <t>ヒョウジュンテキ</t>
    </rPh>
    <rPh sb="7" eb="9">
      <t>ナイヨウ</t>
    </rPh>
    <rPh sb="10" eb="12">
      <t>シテイ</t>
    </rPh>
    <rPh sb="12" eb="14">
      <t>ソウトウ</t>
    </rPh>
    <rPh sb="14" eb="16">
      <t>ホウモン</t>
    </rPh>
    <rPh sb="16" eb="17">
      <t>ガタ</t>
    </rPh>
    <rPh sb="24" eb="26">
      <t>バアイ</t>
    </rPh>
    <phoneticPr fontId="3"/>
  </si>
  <si>
    <t>(1)生活機能向上連携加算(Ⅰ)　100単位加算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rPh sb="20" eb="22">
      <t>タンイ</t>
    </rPh>
    <rPh sb="22" eb="24">
      <t>カサン</t>
    </rPh>
    <phoneticPr fontId="3"/>
  </si>
  <si>
    <t>(2)生活機能向上連携加算(Ⅱ)　200単位加算</t>
    <rPh sb="3" eb="5">
      <t>セイカツ</t>
    </rPh>
    <rPh sb="5" eb="7">
      <t>キノウ</t>
    </rPh>
    <rPh sb="7" eb="9">
      <t>コウジョウ</t>
    </rPh>
    <rPh sb="9" eb="11">
      <t>レンケイ</t>
    </rPh>
    <rPh sb="20" eb="22">
      <t>タンイ</t>
    </rPh>
    <rPh sb="22" eb="24">
      <t>カサン</t>
    </rPh>
    <phoneticPr fontId="3"/>
  </si>
  <si>
    <t>ハ　初回加算　　　　　　　　　　　　　　　　　　　　　　　　　　　　　　　　　　　　　　　　　　　　　　　　　　　　　　　　　　　　　　　　　　　 　　</t>
    <rPh sb="2" eb="4">
      <t>ショカイ</t>
    </rPh>
    <rPh sb="4" eb="6">
      <t>カサン</t>
    </rPh>
    <phoneticPr fontId="3"/>
  </si>
  <si>
    <t>200単位加算</t>
    <phoneticPr fontId="3"/>
  </si>
  <si>
    <t>(1)介護職員処遇改善加算(Ⅰ)　所定単位数の137/1000　加算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rPh sb="17" eb="19">
      <t>ショテイ</t>
    </rPh>
    <rPh sb="19" eb="22">
      <t>タンイスウ</t>
    </rPh>
    <rPh sb="32" eb="34">
      <t>カサン</t>
    </rPh>
    <phoneticPr fontId="3"/>
  </si>
  <si>
    <t>(2)介護職員処遇改善加算(Ⅱ)　所定単位数の100/1000　加算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rPh sb="17" eb="19">
      <t>ショテイ</t>
    </rPh>
    <rPh sb="19" eb="22">
      <t>タンイスウ</t>
    </rPh>
    <rPh sb="32" eb="34">
      <t>カサン</t>
    </rPh>
    <phoneticPr fontId="3"/>
  </si>
  <si>
    <t>(3)介護職員処遇改善加算(Ⅲ)　所定単位数の55/1000　加算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rPh sb="17" eb="19">
      <t>ショテイ</t>
    </rPh>
    <rPh sb="19" eb="22">
      <t>タンイスウ</t>
    </rPh>
    <rPh sb="31" eb="33">
      <t>カサン</t>
    </rPh>
    <phoneticPr fontId="3"/>
  </si>
  <si>
    <t>(1）介護職員等特定処遇改善加算(Ⅰ)　所定単位数の63/1000　加算</t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rPh sb="20" eb="22">
      <t>ショテイ</t>
    </rPh>
    <rPh sb="22" eb="25">
      <t>タンイスウ</t>
    </rPh>
    <rPh sb="34" eb="36">
      <t>カサン</t>
    </rPh>
    <phoneticPr fontId="3"/>
  </si>
  <si>
    <t>(2)介護職員等特定処遇改善加算(Ⅱ)　所定単位数の42/1000　加算</t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rPh sb="20" eb="22">
      <t>ショテイ</t>
    </rPh>
    <rPh sb="22" eb="25">
      <t>タンイスウ</t>
    </rPh>
    <rPh sb="34" eb="36">
      <t>カサン</t>
    </rPh>
    <phoneticPr fontId="3"/>
  </si>
  <si>
    <t>所定単位数の24/1000　加算</t>
    <rPh sb="0" eb="2">
      <t>ショテイ</t>
    </rPh>
    <rPh sb="2" eb="5">
      <t>タンイスウ</t>
    </rPh>
    <rPh sb="14" eb="16">
      <t>カサン</t>
    </rPh>
    <phoneticPr fontId="3"/>
  </si>
  <si>
    <t>所定単位数の5％加算</t>
    <rPh sb="0" eb="2">
      <t>ショテイ</t>
    </rPh>
    <rPh sb="2" eb="5">
      <t>タンイスウ</t>
    </rPh>
    <rPh sb="8" eb="10">
      <t>カサン</t>
    </rPh>
    <phoneticPr fontId="3"/>
  </si>
  <si>
    <t>所定単位数の10％加算</t>
    <rPh sb="0" eb="2">
      <t>ショテイ</t>
    </rPh>
    <rPh sb="2" eb="5">
      <t>タンイスウ</t>
    </rPh>
    <rPh sb="9" eb="11">
      <t>カサン</t>
    </rPh>
    <phoneticPr fontId="3"/>
  </si>
  <si>
    <t>所定単位数の10％減算</t>
  </si>
  <si>
    <t>所定単位数の15％減算</t>
    <rPh sb="0" eb="2">
      <t>ショテイ</t>
    </rPh>
    <rPh sb="2" eb="5">
      <t>タンイスウ</t>
    </rPh>
    <rPh sb="9" eb="11">
      <t>ゲンザン</t>
    </rPh>
    <phoneticPr fontId="3"/>
  </si>
  <si>
    <t>所定単位数の12％減算</t>
    <rPh sb="0" eb="2">
      <t>ショテイ</t>
    </rPh>
    <rPh sb="2" eb="5">
      <t>タンイスウ</t>
    </rPh>
    <rPh sb="9" eb="11">
      <t>ゲンザン</t>
    </rPh>
    <phoneticPr fontId="3"/>
  </si>
  <si>
    <t>所定単位数の15％加算</t>
    <rPh sb="0" eb="2">
      <t>ショテイ</t>
    </rPh>
    <rPh sb="2" eb="5">
      <t>タンイスウ</t>
    </rPh>
    <rPh sb="9" eb="11">
      <t>カサン</t>
    </rPh>
    <phoneticPr fontId="3"/>
  </si>
  <si>
    <t>訪問型高齢者虐待防止未実施減算２１</t>
    <rPh sb="0" eb="2">
      <t>ホウモン</t>
    </rPh>
    <rPh sb="2" eb="3">
      <t>ガタ</t>
    </rPh>
    <rPh sb="3" eb="6">
      <t>コウレイシャ</t>
    </rPh>
    <rPh sb="6" eb="8">
      <t>ギャクタイ</t>
    </rPh>
    <rPh sb="8" eb="10">
      <t>ボウシ</t>
    </rPh>
    <rPh sb="10" eb="13">
      <t>ミジッシ</t>
    </rPh>
    <rPh sb="13" eb="15">
      <t>ゲンサン</t>
    </rPh>
    <phoneticPr fontId="3"/>
  </si>
  <si>
    <t>訪問型口腔連携強化加算</t>
    <rPh sb="0" eb="2">
      <t>ホウモン</t>
    </rPh>
    <rPh sb="2" eb="3">
      <t>ガタ</t>
    </rPh>
    <rPh sb="3" eb="5">
      <t>コウクウ</t>
    </rPh>
    <rPh sb="5" eb="7">
      <t>レンケイ</t>
    </rPh>
    <rPh sb="7" eb="9">
      <t>キョウカ</t>
    </rPh>
    <rPh sb="9" eb="11">
      <t>カサン</t>
    </rPh>
    <phoneticPr fontId="3"/>
  </si>
  <si>
    <t>令和６年４月　通所型サービス・従前相当　サービスコード表</t>
    <rPh sb="7" eb="9">
      <t>ツウショ</t>
    </rPh>
    <rPh sb="9" eb="10">
      <t>ガタ</t>
    </rPh>
    <rPh sb="15" eb="17">
      <t>ジュウゼン</t>
    </rPh>
    <rPh sb="17" eb="19">
      <t>ソウトウ</t>
    </rPh>
    <rPh sb="27" eb="28">
      <t>ヒョウ</t>
    </rPh>
    <phoneticPr fontId="3"/>
  </si>
  <si>
    <t>令和６年４月　訪問型サービス・従前相当　サービスコード表</t>
    <rPh sb="0" eb="2">
      <t>レイワ</t>
    </rPh>
    <rPh sb="3" eb="4">
      <t>ネン</t>
    </rPh>
    <rPh sb="5" eb="6">
      <t>ガツ</t>
    </rPh>
    <rPh sb="7" eb="9">
      <t>ホウモン</t>
    </rPh>
    <rPh sb="9" eb="10">
      <t>ガタ</t>
    </rPh>
    <rPh sb="15" eb="17">
      <t>ジュウゼン</t>
    </rPh>
    <rPh sb="17" eb="19">
      <t>ソウトウ</t>
    </rPh>
    <rPh sb="27" eb="28">
      <t>ヒョウ</t>
    </rPh>
    <phoneticPr fontId="3"/>
  </si>
  <si>
    <t>R6.4.1
合成
単位数</t>
    <rPh sb="7" eb="9">
      <t>ゴウセイ</t>
    </rPh>
    <rPh sb="10" eb="13">
      <t>タンイスウ</t>
    </rPh>
    <phoneticPr fontId="3"/>
  </si>
  <si>
    <t>ロ　１月当たりの回数を定
める場合</t>
    <phoneticPr fontId="3"/>
  </si>
  <si>
    <t>単位</t>
    <phoneticPr fontId="3"/>
  </si>
  <si>
    <t xml:space="preserve">事業対象者・要支援１ </t>
    <phoneticPr fontId="3"/>
  </si>
  <si>
    <t>※１月の中で全部で４回まで</t>
    <phoneticPr fontId="3"/>
  </si>
  <si>
    <t xml:space="preserve">事業対象者・要支援２ </t>
    <phoneticPr fontId="3"/>
  </si>
  <si>
    <t>※１月の中で全部で８回まで</t>
    <phoneticPr fontId="3"/>
  </si>
  <si>
    <t>C215</t>
    <phoneticPr fontId="3"/>
  </si>
  <si>
    <t>C216</t>
    <phoneticPr fontId="3"/>
  </si>
  <si>
    <t>通所型高齢者虐待防止未実施減算２１</t>
  </si>
  <si>
    <t>通所型高齢者虐待防止未実施減算２２</t>
  </si>
  <si>
    <t>D215</t>
    <phoneticPr fontId="3"/>
  </si>
  <si>
    <t>D216</t>
    <phoneticPr fontId="3"/>
  </si>
  <si>
    <t>通所型業務継続計画未策定減算２２</t>
  </si>
  <si>
    <t>単位減算</t>
    <rPh sb="2" eb="4">
      <t>ゲンサン</t>
    </rPh>
    <phoneticPr fontId="3"/>
  </si>
  <si>
    <r>
      <rPr>
        <sz val="16"/>
        <color indexed="13"/>
        <rFont val="HGS創英角ｺﾞｼｯｸUB"/>
        <family val="3"/>
        <charset val="128"/>
      </rPr>
      <t>■</t>
    </r>
    <r>
      <rPr>
        <sz val="16"/>
        <rFont val="HGS創英角ｺﾞｼｯｸUB"/>
        <family val="3"/>
        <charset val="128"/>
      </rPr>
      <t>…変更　</t>
    </r>
    <r>
      <rPr>
        <sz val="16"/>
        <color rgb="FFCCFFFF"/>
        <rFont val="HGS創英角ｺﾞｼｯｸUB"/>
        <family val="3"/>
        <charset val="128"/>
      </rPr>
      <t>■</t>
    </r>
    <r>
      <rPr>
        <sz val="16"/>
        <rFont val="HGS創英角ｺﾞｼｯｸUB"/>
        <family val="3"/>
        <charset val="128"/>
      </rPr>
      <t>…新設　</t>
    </r>
    <r>
      <rPr>
        <sz val="16"/>
        <color theme="0" tint="-0.249977111117893"/>
        <rFont val="HGS創英角ｺﾞｼｯｸUB"/>
        <family val="3"/>
        <charset val="128"/>
      </rPr>
      <t>■</t>
    </r>
    <r>
      <rPr>
        <sz val="16"/>
        <rFont val="HGS創英角ｺﾞｼｯｸUB"/>
        <family val="3"/>
        <charset val="128"/>
      </rPr>
      <t>…廃止</t>
    </r>
    <rPh sb="2" eb="4">
      <t>ヘンコウ</t>
    </rPh>
    <rPh sb="7" eb="9">
      <t>シンセツ</t>
    </rPh>
    <rPh sb="12" eb="14">
      <t>ハイシ</t>
    </rPh>
    <phoneticPr fontId="3"/>
  </si>
  <si>
    <t>リ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</si>
  <si>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ヌ　生活機能向上連携加算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3"/>
  </si>
  <si>
    <t>通所型サービス生活機能向上連携加算Ⅱ</t>
    <rPh sb="0" eb="2">
      <t>ツウショ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レンケイ</t>
    </rPh>
    <rPh sb="15" eb="17">
      <t>カサン</t>
    </rPh>
    <phoneticPr fontId="3"/>
  </si>
  <si>
    <t>ル　口腔・栄養スクリーニング加算</t>
    <rPh sb="2" eb="4">
      <t>コウクウ</t>
    </rPh>
    <rPh sb="5" eb="7">
      <t>エイヨウ</t>
    </rPh>
    <rPh sb="14" eb="16">
      <t>カサン</t>
    </rPh>
    <phoneticPr fontId="3"/>
  </si>
  <si>
    <t>ヲ　科学的介護推進体制加算</t>
    <rPh sb="2" eb="5">
      <t>カガクテキ</t>
    </rPh>
    <rPh sb="5" eb="7">
      <t>カイゴ</t>
    </rPh>
    <rPh sb="7" eb="9">
      <t>スイシン</t>
    </rPh>
    <rPh sb="9" eb="11">
      <t>タイセイ</t>
    </rPh>
    <rPh sb="11" eb="13">
      <t>カサン</t>
    </rPh>
    <phoneticPr fontId="3"/>
  </si>
  <si>
    <t>ワ　介護職員処遇改善加算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3"/>
  </si>
  <si>
    <t>カ　介護職員等特定処遇改善加算</t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3"/>
  </si>
  <si>
    <t>ヨ　介護職員等ベースアップ等支援加算</t>
    <rPh sb="2" eb="7">
      <t>カイゴショクイントウ</t>
    </rPh>
    <rPh sb="13" eb="14">
      <t>トウ</t>
    </rPh>
    <rPh sb="14" eb="16">
      <t>シエン</t>
    </rPh>
    <rPh sb="16" eb="18">
      <t>カサン</t>
    </rPh>
    <phoneticPr fontId="3"/>
  </si>
  <si>
    <t>イ　１週当たりの標準的な回数を定める場合</t>
    <rPh sb="3" eb="4">
      <t>シュウ</t>
    </rPh>
    <rPh sb="4" eb="5">
      <t>ア</t>
    </rPh>
    <rPh sb="8" eb="11">
      <t>ヒョウジュンテキ</t>
    </rPh>
    <rPh sb="12" eb="14">
      <t>カイスウ</t>
    </rPh>
    <rPh sb="15" eb="16">
      <t>サダ</t>
    </rPh>
    <rPh sb="18" eb="20">
      <t>バアイ</t>
    </rPh>
    <phoneticPr fontId="3"/>
  </si>
  <si>
    <t>ロ　１月当たりの回数を定
める場合</t>
    <phoneticPr fontId="3"/>
  </si>
  <si>
    <t>通所型サービス１１・定超</t>
    <rPh sb="0" eb="2">
      <t>ツウショ</t>
    </rPh>
    <rPh sb="2" eb="3">
      <t>ガタ</t>
    </rPh>
    <rPh sb="10" eb="11">
      <t>サダム</t>
    </rPh>
    <rPh sb="11" eb="12">
      <t>チョウ</t>
    </rPh>
    <phoneticPr fontId="3"/>
  </si>
  <si>
    <t>通所型サービス１２・定超</t>
  </si>
  <si>
    <t>通所型サービス２１・定超</t>
  </si>
  <si>
    <t>通所型サービス２２・定超</t>
    <rPh sb="0" eb="2">
      <t>ツウショ</t>
    </rPh>
    <rPh sb="2" eb="3">
      <t>ガタ</t>
    </rPh>
    <rPh sb="10" eb="11">
      <t>サダム</t>
    </rPh>
    <rPh sb="11" eb="12">
      <t>チョウ</t>
    </rPh>
    <phoneticPr fontId="3"/>
  </si>
  <si>
    <t>1,798単位</t>
    <phoneticPr fontId="3"/>
  </si>
  <si>
    <t>3,621単位</t>
    <phoneticPr fontId="3"/>
  </si>
  <si>
    <t>436単位</t>
    <phoneticPr fontId="3"/>
  </si>
  <si>
    <t>447単位</t>
    <phoneticPr fontId="3"/>
  </si>
  <si>
    <t>通所型サービス１１・人欠</t>
    <rPh sb="0" eb="2">
      <t>ツウショ</t>
    </rPh>
    <rPh sb="2" eb="3">
      <t>ガタ</t>
    </rPh>
    <rPh sb="10" eb="11">
      <t>ヒト</t>
    </rPh>
    <rPh sb="11" eb="12">
      <t>ケツ</t>
    </rPh>
    <phoneticPr fontId="3"/>
  </si>
  <si>
    <t>通所型サービス１２・人欠</t>
    <rPh sb="0" eb="2">
      <t>ツウショ</t>
    </rPh>
    <rPh sb="2" eb="3">
      <t>ガタ</t>
    </rPh>
    <rPh sb="10" eb="11">
      <t>ヒト</t>
    </rPh>
    <rPh sb="11" eb="12">
      <t>ケツ</t>
    </rPh>
    <phoneticPr fontId="3"/>
  </si>
  <si>
    <t>通所型サービス２１・人欠</t>
    <rPh sb="0" eb="2">
      <t>ツウショ</t>
    </rPh>
    <rPh sb="2" eb="3">
      <t>ガタ</t>
    </rPh>
    <rPh sb="10" eb="11">
      <t>ヒト</t>
    </rPh>
    <rPh sb="11" eb="12">
      <t>ケツ</t>
    </rPh>
    <phoneticPr fontId="3"/>
  </si>
  <si>
    <t>通所型サービス２２・人欠</t>
    <rPh sb="0" eb="2">
      <t>ツウショ</t>
    </rPh>
    <rPh sb="2" eb="3">
      <t>ガタ</t>
    </rPh>
    <rPh sb="10" eb="11">
      <t>ヒト</t>
    </rPh>
    <rPh sb="11" eb="12">
      <t>ケツ</t>
    </rPh>
    <phoneticPr fontId="3"/>
  </si>
  <si>
    <t>ロ　１月当たりの回数を定める場合</t>
    <phoneticPr fontId="3"/>
  </si>
  <si>
    <t>通所型サービス同一建物減算３</t>
    <rPh sb="0" eb="2">
      <t>ツウショ</t>
    </rPh>
    <rPh sb="2" eb="3">
      <t>ガタ</t>
    </rPh>
    <rPh sb="7" eb="8">
      <t>ドウ</t>
    </rPh>
    <rPh sb="8" eb="9">
      <t>イツ</t>
    </rPh>
    <rPh sb="9" eb="11">
      <t>タテモノ</t>
    </rPh>
    <rPh sb="11" eb="12">
      <t>ゲン</t>
    </rPh>
    <rPh sb="12" eb="13">
      <t>サン</t>
    </rPh>
    <phoneticPr fontId="3"/>
  </si>
  <si>
    <t>通所型独自送迎減算</t>
    <phoneticPr fontId="3"/>
  </si>
  <si>
    <t>事業所が送迎を行わない場合</t>
    <rPh sb="11" eb="13">
      <t>バアイ</t>
    </rPh>
    <phoneticPr fontId="3"/>
  </si>
  <si>
    <t>47単位減算</t>
    <phoneticPr fontId="3"/>
  </si>
  <si>
    <t>94単位減算</t>
    <phoneticPr fontId="3"/>
  </si>
  <si>
    <t>1回につき</t>
    <phoneticPr fontId="3"/>
  </si>
  <si>
    <t>片道につき</t>
    <phoneticPr fontId="3"/>
  </si>
  <si>
    <t>ハ　生活機能向上グループ活動加算</t>
    <phoneticPr fontId="3"/>
  </si>
  <si>
    <t>チ　一体的サービス提供加算</t>
    <rPh sb="2" eb="5">
      <t>イッタイテキ</t>
    </rPh>
    <rPh sb="9" eb="11">
      <t>テイキョウ</t>
    </rPh>
    <rPh sb="11" eb="13">
      <t>カサン</t>
    </rPh>
    <phoneticPr fontId="3"/>
  </si>
  <si>
    <t>通所型一体的サービス提供加算</t>
    <phoneticPr fontId="3"/>
  </si>
  <si>
    <t>令和６年４月　訪問型サービスＡ　緩和した基準によるサービス　　サービスコード表</t>
    <rPh sb="0" eb="2">
      <t>レイワ</t>
    </rPh>
    <rPh sb="3" eb="4">
      <t>ネン</t>
    </rPh>
    <rPh sb="5" eb="6">
      <t>ガツ</t>
    </rPh>
    <rPh sb="7" eb="9">
      <t>ホウモン</t>
    </rPh>
    <rPh sb="9" eb="10">
      <t>ガタ</t>
    </rPh>
    <rPh sb="16" eb="18">
      <t>カンワ</t>
    </rPh>
    <rPh sb="20" eb="22">
      <t>キジュン</t>
    </rPh>
    <rPh sb="38" eb="39">
      <t>ヒョウ</t>
    </rPh>
    <phoneticPr fontId="3"/>
  </si>
  <si>
    <t>訪問型サービス／２２１(サービスＡ）</t>
    <rPh sb="0" eb="2">
      <t>ホウモン</t>
    </rPh>
    <rPh sb="2" eb="3">
      <t>ガタ</t>
    </rPh>
    <phoneticPr fontId="3"/>
  </si>
  <si>
    <t>ロ　１月当たりの回数を定める場合</t>
    <phoneticPr fontId="3"/>
  </si>
  <si>
    <t>訪問型口腔連携強化加算／２</t>
    <phoneticPr fontId="3"/>
  </si>
  <si>
    <t>訪問型サービス初回加算／２</t>
    <rPh sb="0" eb="2">
      <t>ホウモン</t>
    </rPh>
    <rPh sb="2" eb="3">
      <t>ガタ</t>
    </rPh>
    <rPh sb="7" eb="9">
      <t>ショカイ</t>
    </rPh>
    <rPh sb="9" eb="11">
      <t>カサン</t>
    </rPh>
    <phoneticPr fontId="3"/>
  </si>
  <si>
    <t>通所型独自サービス／２２１（サービスＡ）</t>
    <rPh sb="0" eb="2">
      <t>ツウショ</t>
    </rPh>
    <rPh sb="2" eb="3">
      <t>ガタ</t>
    </rPh>
    <rPh sb="3" eb="5">
      <t>ドクジ</t>
    </rPh>
    <phoneticPr fontId="3"/>
  </si>
  <si>
    <t>通所型独自サービス／２２２（サービスＡ）</t>
    <rPh sb="0" eb="2">
      <t>ツウショ</t>
    </rPh>
    <rPh sb="2" eb="3">
      <t>ガタ</t>
    </rPh>
    <rPh sb="3" eb="5">
      <t>ドクジ</t>
    </rPh>
    <phoneticPr fontId="3"/>
  </si>
  <si>
    <t>単位</t>
    <rPh sb="0" eb="2">
      <t>タンイ</t>
    </rPh>
    <phoneticPr fontId="3"/>
  </si>
  <si>
    <t>イ　１週当たりの標
準的な回数を定め
る場合</t>
    <phoneticPr fontId="3"/>
  </si>
  <si>
    <t>C225</t>
    <phoneticPr fontId="3"/>
  </si>
  <si>
    <t>C226</t>
    <phoneticPr fontId="3"/>
  </si>
  <si>
    <t>D225</t>
    <phoneticPr fontId="3"/>
  </si>
  <si>
    <t>D226</t>
    <phoneticPr fontId="3"/>
  </si>
  <si>
    <t>通所型高齢者虐待防止未実施減算／２２１（サービスＡ）</t>
    <rPh sb="0" eb="2">
      <t>ツウショ</t>
    </rPh>
    <rPh sb="2" eb="3">
      <t>ガタ</t>
    </rPh>
    <rPh sb="3" eb="6">
      <t>コウレイシャ</t>
    </rPh>
    <rPh sb="6" eb="8">
      <t>ギャクタイ</t>
    </rPh>
    <rPh sb="8" eb="10">
      <t>ボウシ</t>
    </rPh>
    <rPh sb="10" eb="13">
      <t>ミジッシ</t>
    </rPh>
    <rPh sb="13" eb="15">
      <t>ゲンサン</t>
    </rPh>
    <phoneticPr fontId="3"/>
  </si>
  <si>
    <t>通所型高齢者虐待防止未実施減算／２２２（サービスＡ）</t>
    <rPh sb="0" eb="2">
      <t>ツウショ</t>
    </rPh>
    <rPh sb="2" eb="3">
      <t>ガタ</t>
    </rPh>
    <rPh sb="3" eb="6">
      <t>コウレイシャ</t>
    </rPh>
    <rPh sb="6" eb="8">
      <t>ギャクタイ</t>
    </rPh>
    <rPh sb="8" eb="10">
      <t>ボウシ</t>
    </rPh>
    <rPh sb="10" eb="13">
      <t>ミジッシ</t>
    </rPh>
    <rPh sb="13" eb="15">
      <t>ゲンサン</t>
    </rPh>
    <phoneticPr fontId="3"/>
  </si>
  <si>
    <t>通所型業務継続計画未策定減算／２２１（サービスＡ）</t>
    <rPh sb="0" eb="2">
      <t>ツウショ</t>
    </rPh>
    <rPh sb="2" eb="3">
      <t>ガタ</t>
    </rPh>
    <rPh sb="3" eb="5">
      <t>ギョウム</t>
    </rPh>
    <rPh sb="5" eb="7">
      <t>ケイゾク</t>
    </rPh>
    <rPh sb="7" eb="9">
      <t>ケイカク</t>
    </rPh>
    <rPh sb="9" eb="10">
      <t>ミ</t>
    </rPh>
    <rPh sb="10" eb="12">
      <t>サクテイ</t>
    </rPh>
    <rPh sb="12" eb="14">
      <t>ゲンサン</t>
    </rPh>
    <phoneticPr fontId="3"/>
  </si>
  <si>
    <t>通所型サービス同一建物減算／２１</t>
    <rPh sb="0" eb="2">
      <t>ツウショ</t>
    </rPh>
    <rPh sb="2" eb="3">
      <t>ガタ</t>
    </rPh>
    <rPh sb="7" eb="9">
      <t>ドウイツ</t>
    </rPh>
    <rPh sb="9" eb="11">
      <t>タテモノ</t>
    </rPh>
    <rPh sb="11" eb="13">
      <t>ゲンサン</t>
    </rPh>
    <phoneticPr fontId="3"/>
  </si>
  <si>
    <t>通所型サービス同一建物減算／２２</t>
    <rPh sb="0" eb="2">
      <t>ツウショ</t>
    </rPh>
    <rPh sb="2" eb="3">
      <t>ガタ</t>
    </rPh>
    <rPh sb="7" eb="9">
      <t>ドウイツ</t>
    </rPh>
    <rPh sb="9" eb="11">
      <t>タテモノ</t>
    </rPh>
    <rPh sb="11" eb="13">
      <t>ゲンサン</t>
    </rPh>
    <phoneticPr fontId="3"/>
  </si>
  <si>
    <t>通所型サービス同一建物減算／２３</t>
    <rPh sb="0" eb="2">
      <t>ツウショ</t>
    </rPh>
    <rPh sb="2" eb="3">
      <t>ガタ</t>
    </rPh>
    <rPh sb="7" eb="9">
      <t>ドウイツ</t>
    </rPh>
    <rPh sb="9" eb="11">
      <t>タテモノ</t>
    </rPh>
    <rPh sb="11" eb="13">
      <t>ゲンサン</t>
    </rPh>
    <phoneticPr fontId="3"/>
  </si>
  <si>
    <t>通所型独自送迎減算／２</t>
    <phoneticPr fontId="3"/>
  </si>
  <si>
    <t>通所型生活向上グループ活動加算算／２</t>
    <rPh sb="0" eb="2">
      <t>ツウショ</t>
    </rPh>
    <rPh sb="2" eb="3">
      <t>ガタ</t>
    </rPh>
    <rPh sb="3" eb="5">
      <t>セイカツ</t>
    </rPh>
    <rPh sb="5" eb="7">
      <t>コウジョウ</t>
    </rPh>
    <rPh sb="11" eb="13">
      <t>カツドウ</t>
    </rPh>
    <rPh sb="13" eb="15">
      <t>カサン</t>
    </rPh>
    <phoneticPr fontId="3"/>
  </si>
  <si>
    <t>ハ　生活機能向上グループ活動加算</t>
    <rPh sb="2" eb="4">
      <t>セイカツ</t>
    </rPh>
    <rPh sb="4" eb="6">
      <t>キノウ</t>
    </rPh>
    <rPh sb="6" eb="8">
      <t>コウジョウ</t>
    </rPh>
    <rPh sb="12" eb="14">
      <t>カツドウ</t>
    </rPh>
    <rPh sb="14" eb="16">
      <t>カサン</t>
    </rPh>
    <phoneticPr fontId="3"/>
  </si>
  <si>
    <t>通所型一体的サービス提供加算／２</t>
    <phoneticPr fontId="3"/>
  </si>
  <si>
    <t>通所型サービス若年性認知症受入加算／２</t>
    <rPh sb="0" eb="2">
      <t>ツウショ</t>
    </rPh>
    <rPh sb="2" eb="3">
      <t>ガタ</t>
    </rPh>
    <rPh sb="7" eb="10">
      <t>ジャクネンセイ</t>
    </rPh>
    <rPh sb="10" eb="13">
      <t>ニンチショウ</t>
    </rPh>
    <rPh sb="13" eb="15">
      <t>ウケイレ</t>
    </rPh>
    <rPh sb="15" eb="17">
      <t>カサン</t>
    </rPh>
    <phoneticPr fontId="3"/>
  </si>
  <si>
    <t>通所型サービス栄養アセスメント加算／２</t>
    <rPh sb="0" eb="2">
      <t>ツウショ</t>
    </rPh>
    <rPh sb="2" eb="3">
      <t>ガタ</t>
    </rPh>
    <rPh sb="7" eb="9">
      <t>エイヨウ</t>
    </rPh>
    <rPh sb="15" eb="17">
      <t>カサン</t>
    </rPh>
    <phoneticPr fontId="3"/>
  </si>
  <si>
    <t>通所型サービス栄養改善加算／２</t>
    <rPh sb="0" eb="2">
      <t>ツウショ</t>
    </rPh>
    <rPh sb="2" eb="3">
      <t>ガタ</t>
    </rPh>
    <rPh sb="7" eb="9">
      <t>エイヨウ</t>
    </rPh>
    <rPh sb="9" eb="11">
      <t>カイゼン</t>
    </rPh>
    <rPh sb="11" eb="13">
      <t>カサン</t>
    </rPh>
    <phoneticPr fontId="3"/>
  </si>
  <si>
    <t>通所型サービス口腔機能向上加算Ⅰ／２</t>
    <rPh sb="0" eb="2">
      <t>ツウショ</t>
    </rPh>
    <rPh sb="2" eb="3">
      <t>ガタ</t>
    </rPh>
    <rPh sb="7" eb="9">
      <t>コウクウ</t>
    </rPh>
    <rPh sb="9" eb="11">
      <t>キノウ</t>
    </rPh>
    <rPh sb="11" eb="13">
      <t>コウジョウ</t>
    </rPh>
    <rPh sb="13" eb="15">
      <t>カサン</t>
    </rPh>
    <phoneticPr fontId="3"/>
  </si>
  <si>
    <t>通所型サービス口腔機能向上加算Ⅱ／２</t>
    <rPh sb="0" eb="2">
      <t>ツウショ</t>
    </rPh>
    <rPh sb="2" eb="3">
      <t>ガタ</t>
    </rPh>
    <rPh sb="7" eb="9">
      <t>コウクウ</t>
    </rPh>
    <rPh sb="9" eb="11">
      <t>キノウ</t>
    </rPh>
    <rPh sb="11" eb="13">
      <t>コウジョウ</t>
    </rPh>
    <rPh sb="13" eb="15">
      <t>カサン</t>
    </rPh>
    <phoneticPr fontId="3"/>
  </si>
  <si>
    <t>通所型サービス科学的介護推進体制加算／２</t>
    <rPh sb="0" eb="2">
      <t>ツウショ</t>
    </rPh>
    <rPh sb="2" eb="3">
      <t>ガタ</t>
    </rPh>
    <rPh sb="7" eb="10">
      <t>カガクテキ</t>
    </rPh>
    <rPh sb="10" eb="12">
      <t>カイゴ</t>
    </rPh>
    <rPh sb="12" eb="14">
      <t>スイシン</t>
    </rPh>
    <rPh sb="14" eb="16">
      <t>タイセイ</t>
    </rPh>
    <rPh sb="16" eb="18">
      <t>カサン</t>
    </rPh>
    <phoneticPr fontId="3"/>
  </si>
  <si>
    <t>通所型サービス／２２１・定超（サービスＡ）</t>
    <rPh sb="0" eb="2">
      <t>ツウショ</t>
    </rPh>
    <rPh sb="2" eb="3">
      <t>ガタ</t>
    </rPh>
    <rPh sb="12" eb="13">
      <t>サダム</t>
    </rPh>
    <rPh sb="13" eb="14">
      <t>チョウ</t>
    </rPh>
    <phoneticPr fontId="3"/>
  </si>
  <si>
    <t>通所型サービス／２２２・定超（サービスＡ）</t>
    <rPh sb="0" eb="2">
      <t>ツウショ</t>
    </rPh>
    <rPh sb="2" eb="3">
      <t>ガタ</t>
    </rPh>
    <phoneticPr fontId="3"/>
  </si>
  <si>
    <t>※１月の中で全部で５回から８回まで</t>
    <phoneticPr fontId="3"/>
  </si>
  <si>
    <t>定員超過の場合
×70％</t>
    <rPh sb="0" eb="2">
      <t>テイイン</t>
    </rPh>
    <rPh sb="2" eb="4">
      <t>チョウカ</t>
    </rPh>
    <rPh sb="5" eb="7">
      <t>バアイ</t>
    </rPh>
    <phoneticPr fontId="3"/>
  </si>
  <si>
    <t>看護・介護職員が欠員の場合
×70％</t>
    <rPh sb="0" eb="2">
      <t>カンゴ</t>
    </rPh>
    <rPh sb="3" eb="5">
      <t>カイゴ</t>
    </rPh>
    <rPh sb="5" eb="7">
      <t>ショクイン</t>
    </rPh>
    <rPh sb="8" eb="10">
      <t>ケツイン</t>
    </rPh>
    <rPh sb="11" eb="13">
      <t>バアイ</t>
    </rPh>
    <phoneticPr fontId="3"/>
  </si>
  <si>
    <t>通所型業務継続計画未策定減算／２２２（サービスＡ）</t>
    <rPh sb="0" eb="2">
      <t>ツウショ</t>
    </rPh>
    <rPh sb="2" eb="3">
      <t>ガタ</t>
    </rPh>
    <rPh sb="3" eb="5">
      <t>ギョウム</t>
    </rPh>
    <rPh sb="5" eb="7">
      <t>ケイゾク</t>
    </rPh>
    <rPh sb="7" eb="9">
      <t>ケイカク</t>
    </rPh>
    <rPh sb="9" eb="10">
      <t>ミ</t>
    </rPh>
    <rPh sb="10" eb="12">
      <t>サクテイ</t>
    </rPh>
    <rPh sb="12" eb="14">
      <t>ゲンサン</t>
    </rPh>
    <phoneticPr fontId="3"/>
  </si>
  <si>
    <t>単位減算</t>
    <rPh sb="0" eb="2">
      <t>タンイ</t>
    </rPh>
    <rPh sb="2" eb="4">
      <t>ゲンサン</t>
    </rPh>
    <phoneticPr fontId="3"/>
  </si>
  <si>
    <t xml:space="preserve">事業対象者・要支援１　 </t>
  </si>
  <si>
    <t xml:space="preserve">事業対象者・要支援２　 </t>
  </si>
  <si>
    <t>単位減算</t>
    <phoneticPr fontId="3"/>
  </si>
  <si>
    <t>単位加算</t>
    <phoneticPr fontId="3"/>
  </si>
  <si>
    <t>単位加算</t>
    <phoneticPr fontId="3"/>
  </si>
  <si>
    <t>単位加算</t>
    <rPh sb="0" eb="2">
      <t>タンイ</t>
    </rPh>
    <rPh sb="2" eb="4">
      <t>カサン</t>
    </rPh>
    <phoneticPr fontId="3"/>
  </si>
  <si>
    <t>通所型サービス／２２１・人欠（サービスＡ）</t>
    <rPh sb="0" eb="2">
      <t>ツウショ</t>
    </rPh>
    <rPh sb="2" eb="3">
      <t>ガタ</t>
    </rPh>
    <rPh sb="12" eb="13">
      <t>ヒト</t>
    </rPh>
    <rPh sb="13" eb="14">
      <t>カ</t>
    </rPh>
    <phoneticPr fontId="3"/>
  </si>
  <si>
    <t>通所型サービス／２２２・人欠（サービスＡ）</t>
    <rPh sb="0" eb="2">
      <t>ツウショ</t>
    </rPh>
    <rPh sb="2" eb="3">
      <t>ガタ</t>
    </rPh>
    <phoneticPr fontId="3"/>
  </si>
  <si>
    <t>令和６年４月　通所型サービスA　緩和した基準によるサービス　サービスコード表</t>
    <rPh sb="7" eb="9">
      <t>ツウショ</t>
    </rPh>
    <rPh sb="9" eb="10">
      <t>ガタ</t>
    </rPh>
    <rPh sb="16" eb="18">
      <t>カンワ</t>
    </rPh>
    <rPh sb="20" eb="22">
      <t>キジュン</t>
    </rPh>
    <rPh sb="37" eb="38">
      <t>ヒョウ</t>
    </rPh>
    <phoneticPr fontId="3"/>
  </si>
  <si>
    <t>令和６年４月　介護予防ケアマネジメントサービスコード表</t>
    <rPh sb="7" eb="9">
      <t>カイゴ</t>
    </rPh>
    <rPh sb="9" eb="11">
      <t>ヨボウ</t>
    </rPh>
    <rPh sb="26" eb="27">
      <t>ヒョウ</t>
    </rPh>
    <phoneticPr fontId="3"/>
  </si>
  <si>
    <t>4単位減算</t>
  </si>
  <si>
    <t>初回加算300単位</t>
    <rPh sb="0" eb="2">
      <t>ショカイ</t>
    </rPh>
    <rPh sb="2" eb="4">
      <t>カサン</t>
    </rPh>
    <rPh sb="7" eb="9">
      <t>タンイ</t>
    </rPh>
    <phoneticPr fontId="3"/>
  </si>
  <si>
    <t>4単位減算</t>
    <phoneticPr fontId="3"/>
  </si>
  <si>
    <t>業務継続計画未策定減算　4単位減算</t>
    <phoneticPr fontId="3"/>
  </si>
  <si>
    <t>2単位減算</t>
    <phoneticPr fontId="3"/>
  </si>
  <si>
    <t>業務継続計画未策定減算　2単位減算</t>
    <phoneticPr fontId="3"/>
  </si>
  <si>
    <t>訪問型高齢者虐待防止未実施減算／２２１(サービスＡ）</t>
    <rPh sb="0" eb="2">
      <t>ホウモン</t>
    </rPh>
    <rPh sb="2" eb="3">
      <t>ガタ</t>
    </rPh>
    <rPh sb="3" eb="6">
      <t>コウレイシャ</t>
    </rPh>
    <rPh sb="6" eb="8">
      <t>ギャクタイ</t>
    </rPh>
    <rPh sb="8" eb="10">
      <t>ボウシ</t>
    </rPh>
    <rPh sb="10" eb="13">
      <t>ミジッシ</t>
    </rPh>
    <rPh sb="13" eb="15">
      <t>ゲンサン</t>
    </rPh>
    <phoneticPr fontId="3"/>
  </si>
  <si>
    <t>通所型サービス２１</t>
    <phoneticPr fontId="3"/>
  </si>
  <si>
    <t>通所型サービス２２</t>
    <phoneticPr fontId="3"/>
  </si>
  <si>
    <t>通所型業務継続計画未策定減算２１</t>
    <phoneticPr fontId="3"/>
  </si>
  <si>
    <t>介護予防ケアネジメントＡ</t>
    <rPh sb="0" eb="2">
      <t>カイゴ</t>
    </rPh>
    <rPh sb="2" eb="4">
      <t>ヨボウ</t>
    </rPh>
    <phoneticPr fontId="3"/>
  </si>
  <si>
    <t>高齢者虐待防止措置未実施減算／介護予防ケアネジメントＡ</t>
    <rPh sb="0" eb="3">
      <t>コウレイシャ</t>
    </rPh>
    <rPh sb="3" eb="5">
      <t>ギャクタイ</t>
    </rPh>
    <rPh sb="5" eb="7">
      <t>ボウシ</t>
    </rPh>
    <rPh sb="7" eb="9">
      <t>ソチ</t>
    </rPh>
    <rPh sb="9" eb="12">
      <t>ミジッシ</t>
    </rPh>
    <rPh sb="12" eb="14">
      <t>ゲンサン</t>
    </rPh>
    <phoneticPr fontId="3"/>
  </si>
  <si>
    <t>業務継続計画未策定減算／介護予防ケアネジメントＡ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rPh sb="9" eb="11">
      <t>ゲンサン</t>
    </rPh>
    <phoneticPr fontId="3"/>
  </si>
  <si>
    <t>介護予防ケアネジメントＢ</t>
    <rPh sb="0" eb="2">
      <t>カイゴ</t>
    </rPh>
    <rPh sb="2" eb="4">
      <t>ヨボウ</t>
    </rPh>
    <phoneticPr fontId="3"/>
  </si>
  <si>
    <t>高齢者虐待防止措置未実施減算／介護予防ケアネジメントＢ</t>
    <rPh sb="0" eb="3">
      <t>コウレイシャ</t>
    </rPh>
    <rPh sb="3" eb="5">
      <t>ギャクタイ</t>
    </rPh>
    <rPh sb="5" eb="7">
      <t>ボウシ</t>
    </rPh>
    <rPh sb="7" eb="9">
      <t>ソチ</t>
    </rPh>
    <rPh sb="9" eb="12">
      <t>ミジッシ</t>
    </rPh>
    <rPh sb="12" eb="14">
      <t>ゲンサン</t>
    </rPh>
    <phoneticPr fontId="3"/>
  </si>
  <si>
    <t>業務継続計画未策定減算／介護予防ケアネジメントＢ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rPh sb="9" eb="11">
      <t>ゲンサン</t>
    </rPh>
    <phoneticPr fontId="3"/>
  </si>
  <si>
    <t>ＡＦ</t>
  </si>
  <si>
    <t>介護予防ケアマネジメントＡ</t>
    <rPh sb="0" eb="2">
      <t>カイゴ</t>
    </rPh>
    <rPh sb="2" eb="4">
      <t>ヨボウ</t>
    </rPh>
    <phoneticPr fontId="3"/>
  </si>
  <si>
    <t>介護予防ケアマネジメントＢ</t>
    <rPh sb="0" eb="2">
      <t>カイゴ</t>
    </rPh>
    <rPh sb="2" eb="4">
      <t>ヨボウ</t>
    </rPh>
    <phoneticPr fontId="3"/>
  </si>
  <si>
    <t>介護予防ケアマネジメントＢ（担当者会議実施）</t>
    <rPh sb="0" eb="2">
      <t>カイゴ</t>
    </rPh>
    <rPh sb="2" eb="4">
      <t>ヨボウ</t>
    </rPh>
    <rPh sb="14" eb="17">
      <t>タントウシャ</t>
    </rPh>
    <rPh sb="17" eb="19">
      <t>カイギ</t>
    </rPh>
    <rPh sb="19" eb="21">
      <t>ジッシ</t>
    </rPh>
    <phoneticPr fontId="3"/>
  </si>
  <si>
    <t>介護予防ケアネジメントＣ</t>
    <rPh sb="0" eb="2">
      <t>カイゴ</t>
    </rPh>
    <rPh sb="2" eb="4">
      <t>ヨボウ</t>
    </rPh>
    <phoneticPr fontId="3"/>
  </si>
  <si>
    <t>介護予防ケアマネジメントＣ</t>
    <rPh sb="0" eb="2">
      <t>カイゴ</t>
    </rPh>
    <rPh sb="2" eb="4">
      <t>ヨボウ</t>
    </rPh>
    <phoneticPr fontId="3"/>
  </si>
  <si>
    <t>高齢者虐待防止措置未実施減算／介護予防ケアネジメントＣ</t>
    <rPh sb="0" eb="3">
      <t>コウレイシャ</t>
    </rPh>
    <rPh sb="3" eb="5">
      <t>ギャクタイ</t>
    </rPh>
    <rPh sb="5" eb="7">
      <t>ボウシ</t>
    </rPh>
    <rPh sb="7" eb="9">
      <t>ソチ</t>
    </rPh>
    <rPh sb="9" eb="12">
      <t>ミジッシ</t>
    </rPh>
    <rPh sb="12" eb="14">
      <t>ゲンサン</t>
    </rPh>
    <phoneticPr fontId="3"/>
  </si>
  <si>
    <t>業務継続計画未策定減算／介護予防ケアネジメントＣ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rPh sb="9" eb="11">
      <t>ゲンサン</t>
    </rPh>
    <phoneticPr fontId="3"/>
  </si>
  <si>
    <t>介護予防ケアネジメントＢ―２</t>
    <rPh sb="0" eb="2">
      <t>カイゴ</t>
    </rPh>
    <rPh sb="2" eb="4">
      <t>ヨボウ</t>
    </rPh>
    <phoneticPr fontId="3"/>
  </si>
  <si>
    <t>高齢者虐待防止措置未実施減算／介護予防ケアネジメントＢ―２</t>
    <rPh sb="0" eb="3">
      <t>コウレイシャ</t>
    </rPh>
    <rPh sb="3" eb="5">
      <t>ギャクタイ</t>
    </rPh>
    <rPh sb="5" eb="7">
      <t>ボウシ</t>
    </rPh>
    <rPh sb="7" eb="9">
      <t>ソチ</t>
    </rPh>
    <rPh sb="9" eb="12">
      <t>ミジッシ</t>
    </rPh>
    <rPh sb="12" eb="14">
      <t>ゲンサン</t>
    </rPh>
    <phoneticPr fontId="3"/>
  </si>
  <si>
    <t>業務継続計画未策定減算／介護予防ケアネジメントＢ―２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rPh sb="9" eb="11">
      <t>ゲンサン</t>
    </rPh>
    <phoneticPr fontId="3"/>
  </si>
  <si>
    <t>（１）生活援助が中心である場合</t>
    <rPh sb="3" eb="5">
      <t>セイカツ</t>
    </rPh>
    <rPh sb="5" eb="7">
      <t>エンジョ</t>
    </rPh>
    <rPh sb="8" eb="10">
      <t>チュウシン</t>
    </rPh>
    <rPh sb="13" eb="15">
      <t>バアイ</t>
    </rPh>
    <phoneticPr fontId="3"/>
  </si>
  <si>
    <t>（１）生活援助が中心である場合　 2単位減算</t>
    <rPh sb="3" eb="5">
      <t>セイカツ</t>
    </rPh>
    <rPh sb="5" eb="7">
      <t>エンジョ</t>
    </rPh>
    <rPh sb="8" eb="10">
      <t>チュウシン</t>
    </rPh>
    <rPh sb="13" eb="15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</si>
</sst>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3" x14ac:knownFonts="1">
    <font>
      <sz val="10"/>
      <color indexed="6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64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6"/>
      <color indexed="13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2"/>
      <name val="HGS創英角ﾎﾟｯﾌﾟ体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color rgb="FFCCFFFF"/>
      <name val="HGS創英角ｺﾞｼｯｸUB"/>
      <family val="3"/>
      <charset val="128"/>
    </font>
    <font>
      <sz val="16"/>
      <color theme="0" tint="-0.249977111117893"/>
      <name val="HGS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9">
    <xf numFmtId="0" fontId="0" fillId="0" borderId="0" xfId="0"/>
    <xf numFmtId="0" fontId="4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/>
    <xf numFmtId="0" fontId="9" fillId="0" borderId="0" xfId="0" applyFont="1"/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right" vertical="center" wrapText="1"/>
    </xf>
    <xf numFmtId="0" fontId="16" fillId="2" borderId="0" xfId="0" applyFont="1" applyFill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center" shrinkToFi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/>
    <xf numFmtId="0" fontId="17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/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/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right" vertical="center" wrapText="1"/>
    </xf>
    <xf numFmtId="41" fontId="15" fillId="0" borderId="3" xfId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41" fontId="15" fillId="0" borderId="5" xfId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shrinkToFit="1"/>
    </xf>
    <xf numFmtId="0" fontId="6" fillId="4" borderId="1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1" fontId="6" fillId="3" borderId="3" xfId="1" applyFont="1" applyFill="1" applyBorder="1" applyAlignment="1">
      <alignment horizontal="right" vertical="center"/>
    </xf>
    <xf numFmtId="41" fontId="6" fillId="4" borderId="3" xfId="1" applyFont="1" applyFill="1" applyBorder="1" applyAlignment="1">
      <alignment horizontal="right" vertical="center"/>
    </xf>
    <xf numFmtId="41" fontId="20" fillId="4" borderId="2" xfId="1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41" fontId="20" fillId="0" borderId="2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1" fontId="19" fillId="0" borderId="2" xfId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41" fontId="6" fillId="3" borderId="3" xfId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shrinkToFit="1"/>
    </xf>
    <xf numFmtId="0" fontId="15" fillId="3" borderId="3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vertical="top" wrapText="1"/>
    </xf>
    <xf numFmtId="0" fontId="15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41" fontId="6" fillId="4" borderId="3" xfId="1" applyFont="1" applyFill="1" applyBorder="1" applyAlignment="1">
      <alignment horizontal="right" vertical="center" wrapText="1"/>
    </xf>
    <xf numFmtId="0" fontId="15" fillId="4" borderId="7" xfId="0" applyFont="1" applyFill="1" applyBorder="1" applyAlignment="1">
      <alignment vertical="top" wrapText="1"/>
    </xf>
    <xf numFmtId="0" fontId="15" fillId="4" borderId="8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right" vertical="center" wrapText="1"/>
    </xf>
    <xf numFmtId="0" fontId="15" fillId="5" borderId="3" xfId="0" applyFont="1" applyFill="1" applyBorder="1" applyAlignment="1">
      <alignment horizontal="right" vertical="center" shrinkToFit="1"/>
    </xf>
    <xf numFmtId="0" fontId="15" fillId="0" borderId="1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5" fillId="5" borderId="7" xfId="0" applyFont="1" applyFill="1" applyBorder="1" applyAlignment="1">
      <alignment vertical="top" wrapText="1"/>
    </xf>
    <xf numFmtId="0" fontId="15" fillId="5" borderId="8" xfId="0" applyFont="1" applyFill="1" applyBorder="1" applyAlignment="1">
      <alignment vertical="top" wrapText="1"/>
    </xf>
    <xf numFmtId="0" fontId="15" fillId="5" borderId="14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1" fontId="6" fillId="0" borderId="3" xfId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vertical="top" wrapText="1"/>
    </xf>
    <xf numFmtId="0" fontId="15" fillId="3" borderId="13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/>
    </xf>
    <xf numFmtId="0" fontId="17" fillId="3" borderId="10" xfId="0" applyFont="1" applyFill="1" applyBorder="1" applyAlignment="1">
      <alignment vertical="top"/>
    </xf>
    <xf numFmtId="0" fontId="14" fillId="3" borderId="12" xfId="0" applyFont="1" applyFill="1" applyBorder="1" applyAlignment="1">
      <alignment vertical="top"/>
    </xf>
    <xf numFmtId="0" fontId="17" fillId="3" borderId="12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/>
    </xf>
    <xf numFmtId="0" fontId="6" fillId="3" borderId="4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15" fillId="4" borderId="7" xfId="0" applyFont="1" applyFill="1" applyBorder="1" applyAlignment="1">
      <alignment vertical="center"/>
    </xf>
    <xf numFmtId="0" fontId="15" fillId="4" borderId="6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4" borderId="5" xfId="0" applyFont="1" applyFill="1" applyBorder="1" applyAlignment="1">
      <alignment vertical="center" shrinkToFit="1"/>
    </xf>
    <xf numFmtId="0" fontId="15" fillId="4" borderId="13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15" fillId="5" borderId="8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41" fontId="6" fillId="0" borderId="5" xfId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 shrinkToFit="1"/>
    </xf>
    <xf numFmtId="0" fontId="15" fillId="3" borderId="5" xfId="0" applyFont="1" applyFill="1" applyBorder="1" applyAlignment="1">
      <alignment vertical="center" shrinkToFit="1"/>
    </xf>
    <xf numFmtId="0" fontId="14" fillId="0" borderId="0" xfId="0" applyFont="1" applyAlignment="1">
      <alignment horizontal="right"/>
    </xf>
    <xf numFmtId="41" fontId="0" fillId="0" borderId="2" xfId="1" applyFont="1" applyBorder="1" applyAlignment="1">
      <alignment horizontal="right" vertical="center" wrapText="1"/>
    </xf>
    <xf numFmtId="41" fontId="15" fillId="2" borderId="2" xfId="1" applyFont="1" applyFill="1" applyBorder="1" applyAlignment="1">
      <alignment horizontal="right" vertical="center" wrapText="1"/>
    </xf>
    <xf numFmtId="41" fontId="15" fillId="4" borderId="2" xfId="1" applyFont="1" applyFill="1" applyBorder="1" applyAlignment="1">
      <alignment horizontal="right" vertical="center" wrapText="1"/>
    </xf>
    <xf numFmtId="41" fontId="15" fillId="2" borderId="5" xfId="1" applyFont="1" applyFill="1" applyBorder="1" applyAlignment="1">
      <alignment horizontal="right" vertical="center" wrapText="1"/>
    </xf>
    <xf numFmtId="41" fontId="15" fillId="5" borderId="2" xfId="1" applyFont="1" applyFill="1" applyBorder="1" applyAlignment="1">
      <alignment horizontal="right" vertical="center" wrapText="1"/>
    </xf>
    <xf numFmtId="41" fontId="15" fillId="0" borderId="2" xfId="1" applyFont="1" applyFill="1" applyBorder="1" applyAlignment="1">
      <alignment horizontal="right" vertical="center" wrapText="1"/>
    </xf>
    <xf numFmtId="41" fontId="15" fillId="5" borderId="2" xfId="1" applyFont="1" applyFill="1" applyBorder="1" applyAlignment="1">
      <alignment horizontal="right" vertical="center"/>
    </xf>
    <xf numFmtId="41" fontId="15" fillId="0" borderId="1" xfId="1" applyFont="1" applyFill="1" applyBorder="1" applyAlignment="1">
      <alignment horizontal="right" vertical="center" wrapText="1"/>
    </xf>
    <xf numFmtId="41" fontId="2" fillId="2" borderId="2" xfId="1" applyFont="1" applyFill="1" applyBorder="1" applyAlignment="1">
      <alignment horizontal="right" vertical="center" wrapText="1"/>
    </xf>
    <xf numFmtId="41" fontId="5" fillId="0" borderId="2" xfId="1" applyFont="1" applyFill="1" applyBorder="1" applyAlignment="1">
      <alignment horizontal="right" vertical="center" wrapText="1"/>
    </xf>
    <xf numFmtId="41" fontId="17" fillId="2" borderId="0" xfId="1" applyFont="1" applyFill="1" applyBorder="1" applyAlignment="1">
      <alignment horizontal="right" vertical="top" wrapText="1"/>
    </xf>
    <xf numFmtId="41" fontId="15" fillId="3" borderId="1" xfId="1" applyFont="1" applyFill="1" applyBorder="1" applyAlignment="1">
      <alignment horizontal="right" vertical="center" wrapText="1"/>
    </xf>
    <xf numFmtId="41" fontId="15" fillId="2" borderId="0" xfId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" fontId="6" fillId="0" borderId="3" xfId="0" applyNumberFormat="1" applyFont="1" applyFill="1" applyBorder="1" applyAlignment="1">
      <alignment horizontal="right" vertical="center"/>
    </xf>
    <xf numFmtId="0" fontId="8" fillId="0" borderId="6" xfId="0" applyFont="1" applyBorder="1" applyAlignment="1"/>
    <xf numFmtId="1" fontId="6" fillId="3" borderId="3" xfId="0" applyNumberFormat="1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5" fillId="2" borderId="10" xfId="0" applyFont="1" applyFill="1" applyBorder="1" applyAlignment="1">
      <alignment vertical="top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15" fillId="2" borderId="5" xfId="0" applyFont="1" applyFill="1" applyBorder="1" applyAlignment="1">
      <alignment vertical="center" shrinkToFit="1"/>
    </xf>
    <xf numFmtId="0" fontId="15" fillId="5" borderId="5" xfId="0" applyFont="1" applyFill="1" applyBorder="1" applyAlignment="1">
      <alignment vertical="center" shrinkToFit="1"/>
    </xf>
    <xf numFmtId="0" fontId="15" fillId="2" borderId="2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41" fontId="6" fillId="0" borderId="2" xfId="1" applyFont="1" applyFill="1" applyBorder="1" applyAlignment="1">
      <alignment horizontal="right" vertical="center" wrapText="1"/>
    </xf>
    <xf numFmtId="41" fontId="6" fillId="5" borderId="2" xfId="1" applyFont="1" applyFill="1" applyBorder="1" applyAlignment="1">
      <alignment horizontal="right" vertical="center" wrapText="1"/>
    </xf>
    <xf numFmtId="41" fontId="6" fillId="0" borderId="1" xfId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vertical="center" shrinkToFit="1"/>
    </xf>
    <xf numFmtId="41" fontId="6" fillId="4" borderId="5" xfId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/>
    </xf>
    <xf numFmtId="41" fontId="6" fillId="4" borderId="5" xfId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5" fillId="4" borderId="5" xfId="1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6" fillId="0" borderId="15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3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4" borderId="15" xfId="0" applyFont="1" applyFill="1" applyBorder="1" applyAlignment="1">
      <alignment horizontal="center" vertical="top"/>
    </xf>
    <xf numFmtId="1" fontId="6" fillId="4" borderId="3" xfId="0" applyNumberFormat="1" applyFont="1" applyFill="1" applyBorder="1" applyAlignment="1">
      <alignment vertical="center"/>
    </xf>
    <xf numFmtId="0" fontId="6" fillId="4" borderId="15" xfId="0" applyFont="1" applyFill="1" applyBorder="1" applyAlignment="1">
      <alignment vertical="top"/>
    </xf>
    <xf numFmtId="1" fontId="6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shrinkToFit="1"/>
    </xf>
    <xf numFmtId="0" fontId="6" fillId="0" borderId="1" xfId="0" applyFont="1" applyFill="1" applyBorder="1" applyAlignment="1">
      <alignment vertical="center" shrinkToFit="1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6" fillId="4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shrinkToFit="1"/>
    </xf>
    <xf numFmtId="0" fontId="15" fillId="0" borderId="9" xfId="0" applyFont="1" applyFill="1" applyBorder="1" applyAlignment="1">
      <alignment horizontal="left" vertical="top" shrinkToFit="1"/>
    </xf>
    <xf numFmtId="0" fontId="15" fillId="0" borderId="12" xfId="0" applyFont="1" applyFill="1" applyBorder="1" applyAlignment="1">
      <alignment horizontal="left" vertical="top" shrinkToFit="1"/>
    </xf>
    <xf numFmtId="0" fontId="15" fillId="0" borderId="7" xfId="0" applyFont="1" applyFill="1" applyBorder="1" applyAlignment="1">
      <alignment horizontal="left" vertical="top" shrinkToFit="1"/>
    </xf>
    <xf numFmtId="0" fontId="15" fillId="0" borderId="6" xfId="0" applyFont="1" applyFill="1" applyBorder="1" applyAlignment="1">
      <alignment horizontal="left" vertical="top" shrinkToFit="1"/>
    </xf>
    <xf numFmtId="0" fontId="15" fillId="0" borderId="8" xfId="0" applyFont="1" applyFill="1" applyBorder="1" applyAlignment="1">
      <alignment horizontal="left" vertical="top" shrinkToFit="1"/>
    </xf>
    <xf numFmtId="0" fontId="15" fillId="5" borderId="4" xfId="0" applyFont="1" applyFill="1" applyBorder="1" applyAlignment="1">
      <alignment horizontal="left" vertical="top" wrapText="1"/>
    </xf>
    <xf numFmtId="0" fontId="15" fillId="5" borderId="15" xfId="0" applyFont="1" applyFill="1" applyBorder="1" applyAlignment="1">
      <alignment horizontal="left" vertical="top" wrapText="1"/>
    </xf>
    <xf numFmtId="0" fontId="15" fillId="5" borderId="1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shrinkToFit="1"/>
    </xf>
    <xf numFmtId="0" fontId="15" fillId="5" borderId="2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12" xfId="0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horizontal="left" vertical="top" wrapText="1"/>
    </xf>
    <xf numFmtId="0" fontId="15" fillId="5" borderId="11" xfId="0" applyFont="1" applyFill="1" applyBorder="1" applyAlignment="1">
      <alignment horizontal="left" vertical="top" wrapText="1"/>
    </xf>
    <xf numFmtId="0" fontId="15" fillId="5" borderId="7" xfId="0" applyFont="1" applyFill="1" applyBorder="1" applyAlignment="1">
      <alignment horizontal="left" vertical="top" wrapText="1"/>
    </xf>
    <xf numFmtId="0" fontId="15" fillId="5" borderId="8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7" fillId="3" borderId="10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Normal="84" zoomScaleSheetLayoutView="100" workbookViewId="0"/>
  </sheetViews>
  <sheetFormatPr defaultColWidth="9.109375" defaultRowHeight="12" x14ac:dyDescent="0.15"/>
  <cols>
    <col min="1" max="1" width="8.5546875" style="80" customWidth="1"/>
    <col min="2" max="2" width="8.88671875" style="80" customWidth="1"/>
    <col min="3" max="3" width="47.109375" style="80" customWidth="1"/>
    <col min="4" max="4" width="18.44140625" style="80" customWidth="1"/>
    <col min="5" max="5" width="45.109375" style="80" customWidth="1"/>
    <col min="6" max="6" width="9.88671875" style="80" customWidth="1"/>
    <col min="7" max="7" width="78" style="80" customWidth="1"/>
    <col min="8" max="8" width="10.33203125" style="91" customWidth="1"/>
    <col min="9" max="9" width="12.44140625" style="80" customWidth="1"/>
    <col min="10" max="16384" width="9.109375" style="80"/>
  </cols>
  <sheetData>
    <row r="1" spans="1:9" ht="27.6" customHeight="1" x14ac:dyDescent="0.15">
      <c r="A1" s="79" t="s">
        <v>179</v>
      </c>
      <c r="E1" s="37" t="s">
        <v>158</v>
      </c>
      <c r="G1" s="36"/>
      <c r="H1" s="86"/>
    </row>
    <row r="2" spans="1:9" ht="16.2" customHeight="1" x14ac:dyDescent="0.15">
      <c r="A2" s="310" t="s">
        <v>2</v>
      </c>
      <c r="B2" s="310"/>
      <c r="C2" s="310" t="s">
        <v>0</v>
      </c>
      <c r="D2" s="310" t="s">
        <v>1</v>
      </c>
      <c r="E2" s="310"/>
      <c r="F2" s="310"/>
      <c r="G2" s="310"/>
      <c r="H2" s="308" t="s">
        <v>180</v>
      </c>
      <c r="I2" s="302" t="s">
        <v>5</v>
      </c>
    </row>
    <row r="3" spans="1:9" ht="35.4" customHeight="1" x14ac:dyDescent="0.15">
      <c r="A3" s="66" t="s">
        <v>3</v>
      </c>
      <c r="B3" s="66" t="s">
        <v>4</v>
      </c>
      <c r="C3" s="310"/>
      <c r="D3" s="310"/>
      <c r="E3" s="310"/>
      <c r="F3" s="310"/>
      <c r="G3" s="310"/>
      <c r="H3" s="303"/>
      <c r="I3" s="303"/>
    </row>
    <row r="4" spans="1:9" ht="26.4" customHeight="1" x14ac:dyDescent="0.15">
      <c r="A4" s="29" t="s">
        <v>70</v>
      </c>
      <c r="B4" s="29">
        <v>2411</v>
      </c>
      <c r="C4" s="71" t="s">
        <v>154</v>
      </c>
      <c r="D4" s="72" t="s">
        <v>142</v>
      </c>
      <c r="E4" s="74" t="s">
        <v>143</v>
      </c>
      <c r="F4" s="81"/>
      <c r="G4" s="82"/>
      <c r="H4" s="87">
        <v>287</v>
      </c>
      <c r="I4" s="109" t="s">
        <v>19</v>
      </c>
    </row>
    <row r="5" spans="1:9" ht="26.4" customHeight="1" x14ac:dyDescent="0.15">
      <c r="A5" s="77" t="s">
        <v>70</v>
      </c>
      <c r="B5" s="77" t="s">
        <v>153</v>
      </c>
      <c r="C5" s="75" t="s">
        <v>176</v>
      </c>
      <c r="D5" s="78"/>
      <c r="E5" s="306" t="s">
        <v>159</v>
      </c>
      <c r="F5" s="309"/>
      <c r="G5" s="307"/>
      <c r="H5" s="88">
        <v>-3</v>
      </c>
      <c r="I5" s="299"/>
    </row>
    <row r="6" spans="1:9" ht="26.4" customHeight="1" x14ac:dyDescent="0.15">
      <c r="A6" s="29" t="s">
        <v>91</v>
      </c>
      <c r="B6" s="29">
        <v>6001</v>
      </c>
      <c r="C6" s="71" t="s">
        <v>148</v>
      </c>
      <c r="D6" s="311" t="s">
        <v>150</v>
      </c>
      <c r="E6" s="312"/>
      <c r="F6" s="313" t="s">
        <v>172</v>
      </c>
      <c r="G6" s="314"/>
      <c r="H6" s="108"/>
      <c r="I6" s="109" t="s">
        <v>18</v>
      </c>
    </row>
    <row r="7" spans="1:9" ht="26.4" customHeight="1" x14ac:dyDescent="0.15">
      <c r="A7" s="77" t="s">
        <v>91</v>
      </c>
      <c r="B7" s="77">
        <v>6003</v>
      </c>
      <c r="C7" s="75" t="s">
        <v>149</v>
      </c>
      <c r="D7" s="304" t="s">
        <v>151</v>
      </c>
      <c r="E7" s="305"/>
      <c r="F7" s="306" t="s">
        <v>173</v>
      </c>
      <c r="G7" s="307"/>
      <c r="H7" s="89"/>
      <c r="I7" s="76"/>
    </row>
    <row r="8" spans="1:9" ht="26.4" customHeight="1" x14ac:dyDescent="0.15">
      <c r="A8" s="77" t="s">
        <v>91</v>
      </c>
      <c r="B8" s="77">
        <v>6002</v>
      </c>
      <c r="C8" s="75" t="s">
        <v>152</v>
      </c>
      <c r="D8" s="304" t="s">
        <v>155</v>
      </c>
      <c r="E8" s="305"/>
      <c r="F8" s="306" t="s">
        <v>174</v>
      </c>
      <c r="G8" s="307"/>
      <c r="H8" s="89"/>
      <c r="I8" s="76"/>
    </row>
    <row r="9" spans="1:9" ht="26.4" customHeight="1" x14ac:dyDescent="0.15">
      <c r="A9" s="29" t="s">
        <v>70</v>
      </c>
      <c r="B9" s="29">
        <v>8000</v>
      </c>
      <c r="C9" s="112" t="s">
        <v>6</v>
      </c>
      <c r="D9" s="113" t="s">
        <v>15</v>
      </c>
      <c r="E9" s="114"/>
      <c r="F9" s="300" t="s">
        <v>175</v>
      </c>
      <c r="G9" s="301"/>
      <c r="H9" s="115"/>
      <c r="I9" s="116"/>
    </row>
    <row r="10" spans="1:9" ht="26.4" customHeight="1" x14ac:dyDescent="0.15">
      <c r="A10" s="29" t="s">
        <v>70</v>
      </c>
      <c r="B10" s="29">
        <v>8002</v>
      </c>
      <c r="C10" s="112" t="s">
        <v>7</v>
      </c>
      <c r="D10" s="106"/>
      <c r="E10" s="107"/>
      <c r="F10" s="300" t="s">
        <v>175</v>
      </c>
      <c r="G10" s="301"/>
      <c r="H10" s="115"/>
      <c r="I10" s="29" t="s">
        <v>19</v>
      </c>
    </row>
    <row r="11" spans="1:9" ht="26.4" customHeight="1" x14ac:dyDescent="0.15">
      <c r="A11" s="29" t="s">
        <v>70</v>
      </c>
      <c r="B11" s="29">
        <v>8100</v>
      </c>
      <c r="C11" s="112" t="s">
        <v>8</v>
      </c>
      <c r="D11" s="315" t="s">
        <v>16</v>
      </c>
      <c r="E11" s="316"/>
      <c r="F11" s="300" t="s">
        <v>171</v>
      </c>
      <c r="G11" s="301"/>
      <c r="H11" s="115"/>
      <c r="I11" s="29" t="s">
        <v>18</v>
      </c>
    </row>
    <row r="12" spans="1:9" ht="26.4" customHeight="1" x14ac:dyDescent="0.15">
      <c r="A12" s="29" t="s">
        <v>70</v>
      </c>
      <c r="B12" s="29">
        <v>8102</v>
      </c>
      <c r="C12" s="112" t="s">
        <v>9</v>
      </c>
      <c r="D12" s="123"/>
      <c r="E12" s="124"/>
      <c r="F12" s="300" t="s">
        <v>171</v>
      </c>
      <c r="G12" s="301"/>
      <c r="H12" s="115"/>
      <c r="I12" s="29" t="s">
        <v>19</v>
      </c>
    </row>
    <row r="13" spans="1:9" ht="26.4" customHeight="1" x14ac:dyDescent="0.15">
      <c r="A13" s="29" t="s">
        <v>70</v>
      </c>
      <c r="B13" s="29">
        <v>8110</v>
      </c>
      <c r="C13" s="112" t="s">
        <v>10</v>
      </c>
      <c r="D13" s="315" t="s">
        <v>17</v>
      </c>
      <c r="E13" s="316"/>
      <c r="F13" s="300" t="s">
        <v>170</v>
      </c>
      <c r="G13" s="301"/>
      <c r="H13" s="115"/>
      <c r="I13" s="29" t="s">
        <v>18</v>
      </c>
    </row>
    <row r="14" spans="1:9" ht="26.4" customHeight="1" x14ac:dyDescent="0.15">
      <c r="A14" s="29" t="s">
        <v>70</v>
      </c>
      <c r="B14" s="29">
        <v>8112</v>
      </c>
      <c r="C14" s="112" t="s">
        <v>128</v>
      </c>
      <c r="D14" s="123"/>
      <c r="E14" s="124"/>
      <c r="F14" s="300" t="s">
        <v>170</v>
      </c>
      <c r="G14" s="301"/>
      <c r="H14" s="115"/>
      <c r="I14" s="29" t="s">
        <v>19</v>
      </c>
    </row>
    <row r="15" spans="1:9" ht="26.4" customHeight="1" x14ac:dyDescent="0.15">
      <c r="A15" s="52" t="s">
        <v>70</v>
      </c>
      <c r="B15" s="52">
        <v>4001</v>
      </c>
      <c r="C15" s="121" t="s">
        <v>11</v>
      </c>
      <c r="D15" s="73" t="s">
        <v>162</v>
      </c>
      <c r="E15" s="117"/>
      <c r="F15" s="118" t="s">
        <v>163</v>
      </c>
      <c r="G15" s="117"/>
      <c r="H15" s="119">
        <v>200</v>
      </c>
      <c r="I15" s="109" t="s">
        <v>18</v>
      </c>
    </row>
    <row r="16" spans="1:9" ht="26.4" customHeight="1" x14ac:dyDescent="0.15">
      <c r="A16" s="52" t="s">
        <v>70</v>
      </c>
      <c r="B16" s="52">
        <v>4003</v>
      </c>
      <c r="C16" s="112" t="s">
        <v>126</v>
      </c>
      <c r="D16" s="98" t="s">
        <v>144</v>
      </c>
      <c r="E16" s="99"/>
      <c r="F16" s="70" t="s">
        <v>160</v>
      </c>
      <c r="G16" s="120"/>
      <c r="H16" s="119">
        <v>100</v>
      </c>
      <c r="I16" s="110"/>
    </row>
    <row r="17" spans="1:9" ht="26.4" customHeight="1" x14ac:dyDescent="0.15">
      <c r="A17" s="52" t="s">
        <v>70</v>
      </c>
      <c r="B17" s="52">
        <v>4002</v>
      </c>
      <c r="C17" s="112" t="s">
        <v>127</v>
      </c>
      <c r="D17" s="100"/>
      <c r="E17" s="101"/>
      <c r="F17" s="118" t="s">
        <v>161</v>
      </c>
      <c r="G17" s="117"/>
      <c r="H17" s="119">
        <v>200</v>
      </c>
      <c r="I17" s="110"/>
    </row>
    <row r="18" spans="1:9" ht="26.4" customHeight="1" x14ac:dyDescent="0.15">
      <c r="A18" s="77" t="s">
        <v>91</v>
      </c>
      <c r="B18" s="77">
        <v>6102</v>
      </c>
      <c r="C18" s="75" t="s">
        <v>177</v>
      </c>
      <c r="D18" s="304" t="s">
        <v>156</v>
      </c>
      <c r="E18" s="305"/>
      <c r="F18" s="97" t="s">
        <v>93</v>
      </c>
      <c r="G18" s="97"/>
      <c r="H18" s="90">
        <v>50</v>
      </c>
      <c r="I18" s="77" t="s">
        <v>157</v>
      </c>
    </row>
    <row r="19" spans="1:9" s="84" customFormat="1" ht="26.4" customHeight="1" x14ac:dyDescent="0.15">
      <c r="A19" s="29" t="s">
        <v>70</v>
      </c>
      <c r="B19" s="29">
        <v>6269</v>
      </c>
      <c r="C19" s="112" t="s">
        <v>12</v>
      </c>
      <c r="D19" s="102" t="s">
        <v>145</v>
      </c>
      <c r="E19" s="103"/>
      <c r="F19" s="300" t="s">
        <v>164</v>
      </c>
      <c r="G19" s="301"/>
      <c r="H19" s="115"/>
      <c r="I19" s="109" t="s">
        <v>18</v>
      </c>
    </row>
    <row r="20" spans="1:9" s="84" customFormat="1" ht="26.4" customHeight="1" x14ac:dyDescent="0.15">
      <c r="A20" s="29" t="s">
        <v>70</v>
      </c>
      <c r="B20" s="29">
        <v>6270</v>
      </c>
      <c r="C20" s="112" t="s">
        <v>13</v>
      </c>
      <c r="D20" s="104"/>
      <c r="E20" s="105"/>
      <c r="F20" s="300" t="s">
        <v>165</v>
      </c>
      <c r="G20" s="301"/>
      <c r="H20" s="115"/>
      <c r="I20" s="110"/>
    </row>
    <row r="21" spans="1:9" s="84" customFormat="1" ht="26.4" customHeight="1" x14ac:dyDescent="0.15">
      <c r="A21" s="29" t="s">
        <v>70</v>
      </c>
      <c r="B21" s="29">
        <v>6271</v>
      </c>
      <c r="C21" s="112" t="s">
        <v>14</v>
      </c>
      <c r="D21" s="104"/>
      <c r="E21" s="105"/>
      <c r="F21" s="300" t="s">
        <v>166</v>
      </c>
      <c r="G21" s="301"/>
      <c r="H21" s="115"/>
      <c r="I21" s="110"/>
    </row>
    <row r="22" spans="1:9" s="84" customFormat="1" ht="26.4" customHeight="1" x14ac:dyDescent="0.15">
      <c r="A22" s="29" t="s">
        <v>70</v>
      </c>
      <c r="B22" s="29">
        <v>6278</v>
      </c>
      <c r="C22" s="112" t="s">
        <v>82</v>
      </c>
      <c r="D22" s="102" t="s">
        <v>146</v>
      </c>
      <c r="E22" s="103"/>
      <c r="F22" s="300" t="s">
        <v>167</v>
      </c>
      <c r="G22" s="301"/>
      <c r="H22" s="115"/>
      <c r="I22" s="110"/>
    </row>
    <row r="23" spans="1:9" ht="26.4" customHeight="1" x14ac:dyDescent="0.15">
      <c r="A23" s="29" t="s">
        <v>70</v>
      </c>
      <c r="B23" s="29">
        <v>6279</v>
      </c>
      <c r="C23" s="112" t="s">
        <v>83</v>
      </c>
      <c r="D23" s="106"/>
      <c r="E23" s="107"/>
      <c r="F23" s="300" t="s">
        <v>168</v>
      </c>
      <c r="G23" s="301"/>
      <c r="H23" s="115"/>
      <c r="I23" s="110"/>
    </row>
    <row r="24" spans="1:9" ht="26.4" customHeight="1" x14ac:dyDescent="0.15">
      <c r="A24" s="29" t="s">
        <v>70</v>
      </c>
      <c r="B24" s="29">
        <v>6281</v>
      </c>
      <c r="C24" s="112" t="s">
        <v>139</v>
      </c>
      <c r="D24" s="67" t="s">
        <v>147</v>
      </c>
      <c r="E24" s="68"/>
      <c r="F24" s="300" t="s">
        <v>169</v>
      </c>
      <c r="G24" s="301"/>
      <c r="H24" s="115"/>
      <c r="I24" s="122"/>
    </row>
    <row r="25" spans="1:9" ht="4.2" customHeight="1" x14ac:dyDescent="0.15"/>
    <row r="26" spans="1:9" ht="14.4" x14ac:dyDescent="0.15">
      <c r="A26" s="85"/>
    </row>
    <row r="27" spans="1:9" ht="15" customHeight="1" x14ac:dyDescent="0.15">
      <c r="A27" s="85"/>
    </row>
  </sheetData>
  <mergeCells count="27">
    <mergeCell ref="D18:E18"/>
    <mergeCell ref="A2:B2"/>
    <mergeCell ref="C2:C3"/>
    <mergeCell ref="D2:G3"/>
    <mergeCell ref="F9:G9"/>
    <mergeCell ref="D6:E6"/>
    <mergeCell ref="F6:G6"/>
    <mergeCell ref="D11:E11"/>
    <mergeCell ref="D13:E13"/>
    <mergeCell ref="I2:I3"/>
    <mergeCell ref="D7:E7"/>
    <mergeCell ref="F7:G7"/>
    <mergeCell ref="F10:G10"/>
    <mergeCell ref="H2:H3"/>
    <mergeCell ref="E5:G5"/>
    <mergeCell ref="D8:E8"/>
    <mergeCell ref="F8:G8"/>
    <mergeCell ref="F24:G24"/>
    <mergeCell ref="F11:G11"/>
    <mergeCell ref="F13:G13"/>
    <mergeCell ref="F22:G22"/>
    <mergeCell ref="F23:G23"/>
    <mergeCell ref="F12:G12"/>
    <mergeCell ref="F19:G19"/>
    <mergeCell ref="F14:G14"/>
    <mergeCell ref="F20:G20"/>
    <mergeCell ref="F21:G21"/>
  </mergeCells>
  <phoneticPr fontId="3"/>
  <pageMargins left="0.70866141732283472" right="0.70866141732283472" top="0.74803149606299213" bottom="0.74803149606299213" header="0.31496062992125984" footer="0.31496062992125984"/>
  <pageSetup paperSize="9" scale="61" fitToHeight="0" orientation="landscape" cellComments="asDisplayed" horizontalDpi="1200" verticalDpi="120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BreakPreview" zoomScaleNormal="84" zoomScaleSheetLayoutView="100" workbookViewId="0"/>
  </sheetViews>
  <sheetFormatPr defaultColWidth="9.109375" defaultRowHeight="12" x14ac:dyDescent="0.15"/>
  <cols>
    <col min="1" max="2" width="8" style="4" customWidth="1"/>
    <col min="3" max="3" width="44.6640625" style="4" customWidth="1"/>
    <col min="4" max="4" width="21.109375" style="4" customWidth="1"/>
    <col min="5" max="5" width="28.44140625" style="4" customWidth="1"/>
    <col min="6" max="6" width="51.44140625" style="4" customWidth="1"/>
    <col min="7" max="7" width="39.44140625" style="4" customWidth="1"/>
    <col min="8" max="8" width="11" style="4" customWidth="1"/>
    <col min="9" max="9" width="11.6640625" style="194" customWidth="1"/>
    <col min="10" max="16384" width="9.109375" style="4"/>
  </cols>
  <sheetData>
    <row r="1" spans="1:9" ht="30.75" customHeight="1" x14ac:dyDescent="0.25">
      <c r="A1" s="232" t="s">
        <v>229</v>
      </c>
      <c r="B1" s="232"/>
      <c r="C1" s="232"/>
      <c r="D1" s="232"/>
      <c r="E1" s="232"/>
      <c r="F1" s="232"/>
      <c r="G1" s="37" t="s">
        <v>158</v>
      </c>
      <c r="H1" s="36"/>
    </row>
    <row r="2" spans="1:9" ht="21.75" customHeight="1" x14ac:dyDescent="0.2">
      <c r="A2" s="317" t="s">
        <v>2</v>
      </c>
      <c r="B2" s="317"/>
      <c r="C2" s="310" t="s">
        <v>0</v>
      </c>
      <c r="D2" s="310" t="s">
        <v>1</v>
      </c>
      <c r="E2" s="310"/>
      <c r="F2" s="310"/>
      <c r="G2" s="310"/>
      <c r="H2" s="308" t="s">
        <v>180</v>
      </c>
      <c r="I2" s="302" t="s">
        <v>5</v>
      </c>
    </row>
    <row r="3" spans="1:9" ht="21.75" customHeight="1" x14ac:dyDescent="0.2">
      <c r="A3" s="5" t="s">
        <v>3</v>
      </c>
      <c r="B3" s="5" t="s">
        <v>4</v>
      </c>
      <c r="C3" s="310"/>
      <c r="D3" s="310"/>
      <c r="E3" s="310"/>
      <c r="F3" s="310"/>
      <c r="G3" s="310"/>
      <c r="H3" s="303"/>
      <c r="I3" s="303"/>
    </row>
    <row r="4" spans="1:9" ht="26.25" customHeight="1" x14ac:dyDescent="0.15">
      <c r="A4" s="29" t="s">
        <v>70</v>
      </c>
      <c r="B4" s="29">
        <v>2421</v>
      </c>
      <c r="C4" s="71" t="s">
        <v>230</v>
      </c>
      <c r="D4" s="184" t="s">
        <v>231</v>
      </c>
      <c r="E4" s="74" t="s">
        <v>302</v>
      </c>
      <c r="F4" s="81"/>
      <c r="G4" s="82"/>
      <c r="H4" s="233">
        <f>ROUND(287*0.7,0)</f>
        <v>201</v>
      </c>
      <c r="I4" s="93" t="s">
        <v>19</v>
      </c>
    </row>
    <row r="5" spans="1:9" s="80" customFormat="1" ht="26.4" customHeight="1" x14ac:dyDescent="0.15">
      <c r="A5" s="77" t="s">
        <v>70</v>
      </c>
      <c r="B5" s="77" t="s">
        <v>239</v>
      </c>
      <c r="C5" s="75" t="s">
        <v>281</v>
      </c>
      <c r="D5" s="78"/>
      <c r="E5" s="306" t="s">
        <v>303</v>
      </c>
      <c r="F5" s="309"/>
      <c r="G5" s="307"/>
      <c r="H5" s="88">
        <f>ROUND(H4*-1%,0)</f>
        <v>-2</v>
      </c>
      <c r="I5" s="299"/>
    </row>
    <row r="6" spans="1:9" s="80" customFormat="1" ht="26.4" customHeight="1" x14ac:dyDescent="0.15">
      <c r="A6" s="29" t="s">
        <v>91</v>
      </c>
      <c r="B6" s="29">
        <v>6001</v>
      </c>
      <c r="C6" s="71" t="s">
        <v>148</v>
      </c>
      <c r="D6" s="311" t="s">
        <v>150</v>
      </c>
      <c r="E6" s="312"/>
      <c r="F6" s="313" t="s">
        <v>172</v>
      </c>
      <c r="G6" s="314"/>
      <c r="H6" s="108"/>
      <c r="I6" s="109" t="s">
        <v>18</v>
      </c>
    </row>
    <row r="7" spans="1:9" s="80" customFormat="1" ht="26.4" customHeight="1" x14ac:dyDescent="0.15">
      <c r="A7" s="77" t="s">
        <v>91</v>
      </c>
      <c r="B7" s="77">
        <v>6003</v>
      </c>
      <c r="C7" s="75" t="s">
        <v>149</v>
      </c>
      <c r="D7" s="304" t="s">
        <v>151</v>
      </c>
      <c r="E7" s="305"/>
      <c r="F7" s="306" t="s">
        <v>173</v>
      </c>
      <c r="G7" s="307"/>
      <c r="H7" s="89"/>
      <c r="I7" s="92"/>
    </row>
    <row r="8" spans="1:9" s="80" customFormat="1" ht="26.4" customHeight="1" x14ac:dyDescent="0.15">
      <c r="A8" s="77" t="s">
        <v>91</v>
      </c>
      <c r="B8" s="77">
        <v>6002</v>
      </c>
      <c r="C8" s="75" t="s">
        <v>152</v>
      </c>
      <c r="D8" s="304" t="s">
        <v>155</v>
      </c>
      <c r="E8" s="305"/>
      <c r="F8" s="306" t="s">
        <v>174</v>
      </c>
      <c r="G8" s="307"/>
      <c r="H8" s="89"/>
      <c r="I8" s="92"/>
    </row>
    <row r="9" spans="1:9" ht="28.5" customHeight="1" x14ac:dyDescent="0.15">
      <c r="A9" s="29" t="s">
        <v>70</v>
      </c>
      <c r="B9" s="29">
        <v>8002</v>
      </c>
      <c r="C9" s="30" t="s">
        <v>7</v>
      </c>
      <c r="D9" s="300" t="s">
        <v>15</v>
      </c>
      <c r="E9" s="318"/>
      <c r="F9" s="300" t="s">
        <v>175</v>
      </c>
      <c r="G9" s="301"/>
      <c r="H9" s="231"/>
      <c r="I9" s="109" t="s">
        <v>19</v>
      </c>
    </row>
    <row r="10" spans="1:9" ht="28.5" customHeight="1" x14ac:dyDescent="0.15">
      <c r="A10" s="29" t="s">
        <v>70</v>
      </c>
      <c r="B10" s="29">
        <v>8102</v>
      </c>
      <c r="C10" s="30" t="s">
        <v>9</v>
      </c>
      <c r="D10" s="319" t="s">
        <v>16</v>
      </c>
      <c r="E10" s="320"/>
      <c r="F10" s="300" t="s">
        <v>171</v>
      </c>
      <c r="G10" s="301"/>
      <c r="H10" s="231"/>
      <c r="I10" s="111"/>
    </row>
    <row r="11" spans="1:9" ht="28.5" customHeight="1" x14ac:dyDescent="0.15">
      <c r="A11" s="29" t="s">
        <v>70</v>
      </c>
      <c r="B11" s="29">
        <v>8112</v>
      </c>
      <c r="C11" s="30" t="s">
        <v>128</v>
      </c>
      <c r="D11" s="319" t="s">
        <v>17</v>
      </c>
      <c r="E11" s="320"/>
      <c r="F11" s="300" t="s">
        <v>170</v>
      </c>
      <c r="G11" s="301"/>
      <c r="H11" s="231"/>
      <c r="I11" s="116"/>
    </row>
    <row r="12" spans="1:9" ht="28.5" customHeight="1" x14ac:dyDescent="0.15">
      <c r="A12" s="29" t="s">
        <v>70</v>
      </c>
      <c r="B12" s="29">
        <v>4011</v>
      </c>
      <c r="C12" s="30" t="s">
        <v>233</v>
      </c>
      <c r="D12" s="73" t="s">
        <v>162</v>
      </c>
      <c r="E12" s="117"/>
      <c r="F12" s="118" t="s">
        <v>100</v>
      </c>
      <c r="G12" s="117"/>
      <c r="H12" s="119">
        <v>200</v>
      </c>
      <c r="I12" s="109" t="s">
        <v>18</v>
      </c>
    </row>
    <row r="13" spans="1:9" ht="28.2" customHeight="1" x14ac:dyDescent="0.15">
      <c r="A13" s="31" t="s">
        <v>70</v>
      </c>
      <c r="B13" s="29">
        <v>4012</v>
      </c>
      <c r="C13" s="32" t="s">
        <v>129</v>
      </c>
      <c r="D13" s="73" t="s">
        <v>144</v>
      </c>
      <c r="E13" s="125"/>
      <c r="F13" s="70" t="s">
        <v>160</v>
      </c>
      <c r="G13" s="120"/>
      <c r="H13" s="119">
        <v>100</v>
      </c>
      <c r="I13" s="116"/>
    </row>
    <row r="14" spans="1:9" s="80" customFormat="1" ht="26.4" customHeight="1" x14ac:dyDescent="0.15">
      <c r="A14" s="77" t="s">
        <v>91</v>
      </c>
      <c r="B14" s="77">
        <v>6112</v>
      </c>
      <c r="C14" s="75" t="s">
        <v>232</v>
      </c>
      <c r="D14" s="304" t="s">
        <v>156</v>
      </c>
      <c r="E14" s="305"/>
      <c r="F14" s="97" t="s">
        <v>93</v>
      </c>
      <c r="G14" s="97"/>
      <c r="H14" s="90">
        <v>50</v>
      </c>
      <c r="I14" s="77" t="s">
        <v>157</v>
      </c>
    </row>
    <row r="15" spans="1:9" ht="9" customHeight="1" x14ac:dyDescent="0.15"/>
    <row r="16" spans="1:9" ht="15" customHeight="1" x14ac:dyDescent="0.2">
      <c r="A16" s="46"/>
    </row>
  </sheetData>
  <mergeCells count="19">
    <mergeCell ref="D14:E14"/>
    <mergeCell ref="D9:E9"/>
    <mergeCell ref="D10:E10"/>
    <mergeCell ref="D11:E11"/>
    <mergeCell ref="F10:G10"/>
    <mergeCell ref="F11:G11"/>
    <mergeCell ref="H2:H3"/>
    <mergeCell ref="I2:I3"/>
    <mergeCell ref="F9:G9"/>
    <mergeCell ref="F6:G6"/>
    <mergeCell ref="F7:G7"/>
    <mergeCell ref="F8:G8"/>
    <mergeCell ref="E5:G5"/>
    <mergeCell ref="D8:E8"/>
    <mergeCell ref="A2:B2"/>
    <mergeCell ref="C2:C3"/>
    <mergeCell ref="D2:G3"/>
    <mergeCell ref="D6:E6"/>
    <mergeCell ref="D7:E7"/>
  </mergeCells>
  <phoneticPr fontId="3"/>
  <pageMargins left="0.70866141732283472" right="0.70866141732283472" top="0.74803149606299213" bottom="0.74803149606299213" header="0.31496062992125984" footer="0.31496062992125984"/>
  <pageSetup paperSize="9" scale="65" fitToHeight="0" orientation="landscape" cellComments="asDisplayed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zoomScaleNormal="84" zoomScaleSheetLayoutView="100" workbookViewId="0"/>
  </sheetViews>
  <sheetFormatPr defaultColWidth="9.109375" defaultRowHeight="27.6" customHeight="1" x14ac:dyDescent="0.15"/>
  <cols>
    <col min="1" max="2" width="7.33203125" style="2" customWidth="1"/>
    <col min="3" max="3" width="41.44140625" style="2" bestFit="1" customWidth="1"/>
    <col min="4" max="4" width="15" style="2" customWidth="1"/>
    <col min="5" max="5" width="11.88671875" style="2" customWidth="1"/>
    <col min="6" max="6" width="24.6640625" style="2" customWidth="1"/>
    <col min="7" max="7" width="27.88671875" style="2" customWidth="1"/>
    <col min="8" max="8" width="17" style="129" customWidth="1"/>
    <col min="9" max="9" width="23.6640625" style="129" customWidth="1"/>
    <col min="10" max="10" width="11" style="216" customWidth="1"/>
    <col min="11" max="11" width="11.6640625" style="195" customWidth="1"/>
    <col min="12" max="16384" width="9.109375" style="2"/>
  </cols>
  <sheetData>
    <row r="1" spans="1:11" ht="28.2" customHeight="1" x14ac:dyDescent="0.25">
      <c r="A1" s="7" t="s">
        <v>178</v>
      </c>
      <c r="F1" s="37" t="s">
        <v>195</v>
      </c>
      <c r="G1" s="37"/>
    </row>
    <row r="2" spans="1:11" ht="24" customHeight="1" x14ac:dyDescent="0.2">
      <c r="A2" s="321" t="s">
        <v>2</v>
      </c>
      <c r="B2" s="321"/>
      <c r="C2" s="322" t="s">
        <v>0</v>
      </c>
      <c r="D2" s="323" t="s">
        <v>1</v>
      </c>
      <c r="E2" s="324"/>
      <c r="F2" s="324"/>
      <c r="G2" s="324"/>
      <c r="H2" s="324"/>
      <c r="I2" s="325"/>
      <c r="J2" s="308" t="s">
        <v>180</v>
      </c>
      <c r="K2" s="352" t="s">
        <v>5</v>
      </c>
    </row>
    <row r="3" spans="1:11" ht="24" customHeight="1" x14ac:dyDescent="0.2">
      <c r="A3" s="6" t="s">
        <v>3</v>
      </c>
      <c r="B3" s="6" t="s">
        <v>4</v>
      </c>
      <c r="C3" s="322"/>
      <c r="D3" s="326"/>
      <c r="E3" s="327"/>
      <c r="F3" s="327"/>
      <c r="G3" s="327"/>
      <c r="H3" s="327"/>
      <c r="I3" s="328"/>
      <c r="J3" s="303"/>
      <c r="K3" s="353"/>
    </row>
    <row r="4" spans="1:11" ht="24" customHeight="1" x14ac:dyDescent="0.15">
      <c r="A4" s="22" t="s">
        <v>71</v>
      </c>
      <c r="B4" s="22">
        <v>1113</v>
      </c>
      <c r="C4" s="126" t="s">
        <v>282</v>
      </c>
      <c r="D4" s="180" t="s">
        <v>181</v>
      </c>
      <c r="E4" s="176"/>
      <c r="F4" s="25" t="s">
        <v>183</v>
      </c>
      <c r="G4" s="214" t="s">
        <v>184</v>
      </c>
      <c r="H4" s="210">
        <v>436</v>
      </c>
      <c r="I4" s="128" t="s">
        <v>182</v>
      </c>
      <c r="J4" s="127">
        <v>436</v>
      </c>
      <c r="K4" s="94" t="s">
        <v>19</v>
      </c>
    </row>
    <row r="5" spans="1:11" ht="24" customHeight="1" x14ac:dyDescent="0.15">
      <c r="A5" s="22" t="s">
        <v>71</v>
      </c>
      <c r="B5" s="22">
        <v>1123</v>
      </c>
      <c r="C5" s="126" t="s">
        <v>283</v>
      </c>
      <c r="D5" s="177"/>
      <c r="E5" s="178"/>
      <c r="F5" s="25" t="s">
        <v>185</v>
      </c>
      <c r="G5" s="215" t="s">
        <v>186</v>
      </c>
      <c r="H5" s="210">
        <v>447</v>
      </c>
      <c r="I5" s="128" t="s">
        <v>182</v>
      </c>
      <c r="J5" s="127">
        <v>447</v>
      </c>
      <c r="K5" s="191"/>
    </row>
    <row r="6" spans="1:11" ht="24" customHeight="1" x14ac:dyDescent="0.15">
      <c r="A6" s="140" t="s">
        <v>71</v>
      </c>
      <c r="B6" s="140" t="s">
        <v>187</v>
      </c>
      <c r="C6" s="141" t="s">
        <v>189</v>
      </c>
      <c r="D6" s="142"/>
      <c r="E6" s="143"/>
      <c r="F6" s="144" t="s">
        <v>183</v>
      </c>
      <c r="G6" s="203"/>
      <c r="H6" s="97">
        <v>4</v>
      </c>
      <c r="I6" s="145" t="s">
        <v>194</v>
      </c>
      <c r="J6" s="146">
        <v>-4</v>
      </c>
      <c r="K6" s="192"/>
    </row>
    <row r="7" spans="1:11" ht="24" customHeight="1" x14ac:dyDescent="0.15">
      <c r="A7" s="140" t="s">
        <v>71</v>
      </c>
      <c r="B7" s="140" t="s">
        <v>188</v>
      </c>
      <c r="C7" s="141" t="s">
        <v>190</v>
      </c>
      <c r="D7" s="142"/>
      <c r="E7" s="143"/>
      <c r="F7" s="144" t="s">
        <v>185</v>
      </c>
      <c r="G7" s="203"/>
      <c r="H7" s="97">
        <v>4</v>
      </c>
      <c r="I7" s="145" t="s">
        <v>194</v>
      </c>
      <c r="J7" s="146">
        <v>-4</v>
      </c>
      <c r="K7" s="192"/>
    </row>
    <row r="8" spans="1:11" ht="24" customHeight="1" x14ac:dyDescent="0.15">
      <c r="A8" s="140" t="s">
        <v>71</v>
      </c>
      <c r="B8" s="140" t="s">
        <v>191</v>
      </c>
      <c r="C8" s="141" t="s">
        <v>284</v>
      </c>
      <c r="D8" s="142"/>
      <c r="E8" s="143"/>
      <c r="F8" s="144" t="s">
        <v>183</v>
      </c>
      <c r="G8" s="203"/>
      <c r="H8" s="97">
        <v>4</v>
      </c>
      <c r="I8" s="145" t="s">
        <v>194</v>
      </c>
      <c r="J8" s="146">
        <v>-4</v>
      </c>
      <c r="K8" s="192"/>
    </row>
    <row r="9" spans="1:11" ht="24" customHeight="1" x14ac:dyDescent="0.15">
      <c r="A9" s="140" t="s">
        <v>71</v>
      </c>
      <c r="B9" s="140" t="s">
        <v>192</v>
      </c>
      <c r="C9" s="141" t="s">
        <v>193</v>
      </c>
      <c r="D9" s="147"/>
      <c r="E9" s="148"/>
      <c r="F9" s="144" t="s">
        <v>185</v>
      </c>
      <c r="G9" s="203"/>
      <c r="H9" s="97">
        <v>4</v>
      </c>
      <c r="I9" s="145" t="s">
        <v>194</v>
      </c>
      <c r="J9" s="146">
        <v>-4</v>
      </c>
      <c r="K9" s="193"/>
    </row>
    <row r="10" spans="1:11" ht="24" customHeight="1" x14ac:dyDescent="0.15">
      <c r="A10" s="27" t="s">
        <v>71</v>
      </c>
      <c r="B10" s="27">
        <v>8110</v>
      </c>
      <c r="C10" s="28" t="s">
        <v>65</v>
      </c>
      <c r="D10" s="329" t="s">
        <v>36</v>
      </c>
      <c r="E10" s="330"/>
      <c r="F10" s="331"/>
      <c r="G10" s="345" t="s">
        <v>39</v>
      </c>
      <c r="H10" s="346"/>
      <c r="I10" s="347"/>
      <c r="J10" s="217"/>
      <c r="K10" s="18" t="s">
        <v>18</v>
      </c>
    </row>
    <row r="11" spans="1:11" ht="24" customHeight="1" x14ac:dyDescent="0.15">
      <c r="A11" s="27" t="s">
        <v>71</v>
      </c>
      <c r="B11" s="27">
        <v>8112</v>
      </c>
      <c r="C11" s="28" t="s">
        <v>66</v>
      </c>
      <c r="D11" s="332"/>
      <c r="E11" s="333"/>
      <c r="F11" s="334"/>
      <c r="G11" s="345" t="s">
        <v>39</v>
      </c>
      <c r="H11" s="346"/>
      <c r="I11" s="347"/>
      <c r="J11" s="217"/>
      <c r="K11" s="52" t="s">
        <v>19</v>
      </c>
    </row>
    <row r="12" spans="1:11" ht="24" customHeight="1" x14ac:dyDescent="0.15">
      <c r="A12" s="45" t="s">
        <v>71</v>
      </c>
      <c r="B12" s="45">
        <v>6105</v>
      </c>
      <c r="C12" s="25" t="s">
        <v>20</v>
      </c>
      <c r="D12" s="173" t="s">
        <v>204</v>
      </c>
      <c r="E12" s="174"/>
      <c r="F12" s="175"/>
      <c r="G12" s="348" t="s">
        <v>34</v>
      </c>
      <c r="H12" s="348"/>
      <c r="I12" s="10" t="s">
        <v>40</v>
      </c>
      <c r="J12" s="218">
        <v>-376</v>
      </c>
      <c r="K12" s="94" t="s">
        <v>18</v>
      </c>
    </row>
    <row r="13" spans="1:11" ht="24" customHeight="1" x14ac:dyDescent="0.15">
      <c r="A13" s="45" t="s">
        <v>71</v>
      </c>
      <c r="B13" s="45">
        <v>6106</v>
      </c>
      <c r="C13" s="25" t="s">
        <v>21</v>
      </c>
      <c r="D13" s="170"/>
      <c r="E13" s="171"/>
      <c r="F13" s="172"/>
      <c r="G13" s="348" t="s">
        <v>35</v>
      </c>
      <c r="H13" s="348"/>
      <c r="I13" s="10" t="s">
        <v>41</v>
      </c>
      <c r="J13" s="218">
        <v>-752</v>
      </c>
      <c r="K13" s="95"/>
    </row>
    <row r="14" spans="1:11" ht="24" customHeight="1" x14ac:dyDescent="0.15">
      <c r="A14" s="140" t="s">
        <v>71</v>
      </c>
      <c r="B14" s="140">
        <v>6207</v>
      </c>
      <c r="C14" s="144" t="s">
        <v>219</v>
      </c>
      <c r="D14" s="188" t="s">
        <v>218</v>
      </c>
      <c r="E14" s="189"/>
      <c r="F14" s="189"/>
      <c r="G14" s="392"/>
      <c r="H14" s="392"/>
      <c r="I14" s="190" t="s">
        <v>223</v>
      </c>
      <c r="J14" s="219">
        <v>-94</v>
      </c>
      <c r="K14" s="196" t="s">
        <v>224</v>
      </c>
    </row>
    <row r="15" spans="1:11" ht="24" customHeight="1" x14ac:dyDescent="0.15">
      <c r="A15" s="140" t="s">
        <v>71</v>
      </c>
      <c r="B15" s="140">
        <v>5612</v>
      </c>
      <c r="C15" s="141" t="s">
        <v>220</v>
      </c>
      <c r="D15" s="204" t="s">
        <v>221</v>
      </c>
      <c r="E15" s="205"/>
      <c r="F15" s="206"/>
      <c r="G15" s="393"/>
      <c r="H15" s="393"/>
      <c r="I15" s="207" t="s">
        <v>222</v>
      </c>
      <c r="J15" s="219">
        <v>-47</v>
      </c>
      <c r="K15" s="196" t="s">
        <v>225</v>
      </c>
    </row>
    <row r="16" spans="1:11" ht="24" customHeight="1" x14ac:dyDescent="0.15">
      <c r="A16" s="22" t="s">
        <v>71</v>
      </c>
      <c r="B16" s="22">
        <v>5010</v>
      </c>
      <c r="C16" s="25" t="s">
        <v>22</v>
      </c>
      <c r="D16" s="73" t="s">
        <v>226</v>
      </c>
      <c r="E16" s="210"/>
      <c r="F16" s="210"/>
      <c r="G16" s="209"/>
      <c r="H16" s="209"/>
      <c r="I16" s="10" t="s">
        <v>42</v>
      </c>
      <c r="J16" s="220">
        <v>100</v>
      </c>
      <c r="K16" s="191" t="s">
        <v>18</v>
      </c>
    </row>
    <row r="17" spans="1:11" ht="24" customHeight="1" x14ac:dyDescent="0.15">
      <c r="A17" s="149" t="s">
        <v>71</v>
      </c>
      <c r="B17" s="149">
        <v>5002</v>
      </c>
      <c r="C17" s="150" t="s">
        <v>23</v>
      </c>
      <c r="D17" s="340" t="s">
        <v>44</v>
      </c>
      <c r="E17" s="340"/>
      <c r="F17" s="340"/>
      <c r="G17" s="340"/>
      <c r="H17" s="341"/>
      <c r="I17" s="208" t="s">
        <v>43</v>
      </c>
      <c r="J17" s="221">
        <v>225</v>
      </c>
      <c r="K17" s="197"/>
    </row>
    <row r="18" spans="1:11" ht="24" customHeight="1" x14ac:dyDescent="0.15">
      <c r="A18" s="27" t="s">
        <v>71</v>
      </c>
      <c r="B18" s="27">
        <v>6109</v>
      </c>
      <c r="C18" s="28" t="s">
        <v>30</v>
      </c>
      <c r="D18" s="338" t="s">
        <v>123</v>
      </c>
      <c r="E18" s="339"/>
      <c r="F18" s="339"/>
      <c r="G18" s="339"/>
      <c r="H18" s="339"/>
      <c r="I18" s="57" t="s">
        <v>73</v>
      </c>
      <c r="J18" s="222">
        <v>240</v>
      </c>
      <c r="K18" s="191"/>
    </row>
    <row r="19" spans="1:11" ht="24" customHeight="1" x14ac:dyDescent="0.15">
      <c r="A19" s="27" t="s">
        <v>89</v>
      </c>
      <c r="B19" s="27">
        <v>6116</v>
      </c>
      <c r="C19" s="28" t="s">
        <v>90</v>
      </c>
      <c r="D19" s="338" t="s">
        <v>92</v>
      </c>
      <c r="E19" s="339"/>
      <c r="F19" s="56"/>
      <c r="G19" s="56"/>
      <c r="H19" s="69"/>
      <c r="I19" s="57" t="s">
        <v>93</v>
      </c>
      <c r="J19" s="58">
        <v>50</v>
      </c>
      <c r="K19" s="191"/>
    </row>
    <row r="20" spans="1:11" ht="24" customHeight="1" x14ac:dyDescent="0.15">
      <c r="A20" s="27" t="s">
        <v>71</v>
      </c>
      <c r="B20" s="27">
        <v>5003</v>
      </c>
      <c r="C20" s="28" t="s">
        <v>24</v>
      </c>
      <c r="D20" s="342" t="s">
        <v>96</v>
      </c>
      <c r="E20" s="342"/>
      <c r="F20" s="342"/>
      <c r="G20" s="342"/>
      <c r="H20" s="338"/>
      <c r="I20" s="57" t="s">
        <v>100</v>
      </c>
      <c r="J20" s="58">
        <v>200</v>
      </c>
      <c r="K20" s="191"/>
    </row>
    <row r="21" spans="1:11" ht="24" customHeight="1" x14ac:dyDescent="0.15">
      <c r="A21" s="27" t="s">
        <v>71</v>
      </c>
      <c r="B21" s="27">
        <v>5004</v>
      </c>
      <c r="C21" s="28" t="s">
        <v>95</v>
      </c>
      <c r="D21" s="351" t="s">
        <v>97</v>
      </c>
      <c r="E21" s="351"/>
      <c r="F21" s="118" t="s">
        <v>98</v>
      </c>
      <c r="G21" s="59"/>
      <c r="H21" s="59"/>
      <c r="I21" s="57" t="s">
        <v>69</v>
      </c>
      <c r="J21" s="222">
        <v>150</v>
      </c>
      <c r="K21" s="191"/>
    </row>
    <row r="22" spans="1:11" ht="24" customHeight="1" x14ac:dyDescent="0.15">
      <c r="A22" s="27" t="s">
        <v>89</v>
      </c>
      <c r="B22" s="27">
        <v>5011</v>
      </c>
      <c r="C22" s="28" t="s">
        <v>94</v>
      </c>
      <c r="D22" s="351"/>
      <c r="E22" s="351"/>
      <c r="F22" s="211" t="s">
        <v>99</v>
      </c>
      <c r="G22" s="56"/>
      <c r="H22" s="69"/>
      <c r="I22" s="57" t="s">
        <v>101</v>
      </c>
      <c r="J22" s="58">
        <v>160</v>
      </c>
      <c r="K22" s="191"/>
    </row>
    <row r="23" spans="1:11" ht="24" customHeight="1" x14ac:dyDescent="0.15">
      <c r="A23" s="140" t="s">
        <v>71</v>
      </c>
      <c r="B23" s="140">
        <v>6310</v>
      </c>
      <c r="C23" s="141" t="s">
        <v>228</v>
      </c>
      <c r="D23" s="204" t="s">
        <v>227</v>
      </c>
      <c r="E23" s="205"/>
      <c r="F23" s="206"/>
      <c r="G23" s="393"/>
      <c r="H23" s="393"/>
      <c r="I23" s="207" t="s">
        <v>45</v>
      </c>
      <c r="J23" s="219">
        <v>480</v>
      </c>
      <c r="K23" s="192"/>
    </row>
    <row r="24" spans="1:11" ht="24" customHeight="1" x14ac:dyDescent="0.15">
      <c r="A24" s="149" t="s">
        <v>71</v>
      </c>
      <c r="B24" s="149">
        <v>5006</v>
      </c>
      <c r="C24" s="150" t="s">
        <v>25</v>
      </c>
      <c r="D24" s="335" t="s">
        <v>102</v>
      </c>
      <c r="E24" s="361" t="s">
        <v>37</v>
      </c>
      <c r="F24" s="362"/>
      <c r="G24" s="343" t="s">
        <v>67</v>
      </c>
      <c r="H24" s="344"/>
      <c r="I24" s="151" t="s">
        <v>45</v>
      </c>
      <c r="J24" s="221">
        <v>480</v>
      </c>
      <c r="K24" s="197"/>
    </row>
    <row r="25" spans="1:11" ht="24" customHeight="1" x14ac:dyDescent="0.15">
      <c r="A25" s="149" t="s">
        <v>71</v>
      </c>
      <c r="B25" s="149">
        <v>5007</v>
      </c>
      <c r="C25" s="150" t="s">
        <v>26</v>
      </c>
      <c r="D25" s="336"/>
      <c r="E25" s="363"/>
      <c r="F25" s="364"/>
      <c r="G25" s="343" t="s">
        <v>68</v>
      </c>
      <c r="H25" s="344"/>
      <c r="I25" s="151" t="s">
        <v>45</v>
      </c>
      <c r="J25" s="221">
        <v>480</v>
      </c>
      <c r="K25" s="197"/>
    </row>
    <row r="26" spans="1:11" ht="24" customHeight="1" x14ac:dyDescent="0.15">
      <c r="A26" s="149" t="s">
        <v>71</v>
      </c>
      <c r="B26" s="149">
        <v>5008</v>
      </c>
      <c r="C26" s="150" t="s">
        <v>27</v>
      </c>
      <c r="D26" s="336"/>
      <c r="E26" s="365"/>
      <c r="F26" s="366"/>
      <c r="G26" s="343" t="s">
        <v>46</v>
      </c>
      <c r="H26" s="344"/>
      <c r="I26" s="151" t="s">
        <v>45</v>
      </c>
      <c r="J26" s="221">
        <v>480</v>
      </c>
      <c r="K26" s="197"/>
    </row>
    <row r="27" spans="1:11" ht="24" customHeight="1" x14ac:dyDescent="0.15">
      <c r="A27" s="149" t="s">
        <v>71</v>
      </c>
      <c r="B27" s="149">
        <v>5009</v>
      </c>
      <c r="C27" s="150" t="s">
        <v>28</v>
      </c>
      <c r="D27" s="337"/>
      <c r="E27" s="350" t="s">
        <v>38</v>
      </c>
      <c r="F27" s="367"/>
      <c r="G27" s="349" t="s">
        <v>48</v>
      </c>
      <c r="H27" s="350"/>
      <c r="I27" s="152" t="s">
        <v>47</v>
      </c>
      <c r="J27" s="223">
        <v>700</v>
      </c>
      <c r="K27" s="197"/>
    </row>
    <row r="28" spans="1:11" ht="24" customHeight="1" x14ac:dyDescent="0.15">
      <c r="A28" s="149" t="s">
        <v>71</v>
      </c>
      <c r="B28" s="149">
        <v>5005</v>
      </c>
      <c r="C28" s="150" t="s">
        <v>29</v>
      </c>
      <c r="D28" s="343" t="s">
        <v>103</v>
      </c>
      <c r="E28" s="344"/>
      <c r="F28" s="344"/>
      <c r="G28" s="344"/>
      <c r="H28" s="344"/>
      <c r="I28" s="151" t="s">
        <v>49</v>
      </c>
      <c r="J28" s="223">
        <v>120</v>
      </c>
      <c r="K28" s="198"/>
    </row>
    <row r="29" spans="1:11" ht="24" customHeight="1" x14ac:dyDescent="0.15">
      <c r="A29" s="27" t="s">
        <v>89</v>
      </c>
      <c r="B29" s="27">
        <v>6011</v>
      </c>
      <c r="C29" s="28" t="s">
        <v>104</v>
      </c>
      <c r="D29" s="179" t="s">
        <v>196</v>
      </c>
      <c r="E29" s="181"/>
      <c r="F29" s="154" t="s">
        <v>106</v>
      </c>
      <c r="G29" s="60" t="s">
        <v>107</v>
      </c>
      <c r="H29" s="69"/>
      <c r="I29" s="57" t="s">
        <v>109</v>
      </c>
      <c r="J29" s="58">
        <v>88</v>
      </c>
      <c r="K29" s="191" t="s">
        <v>18</v>
      </c>
    </row>
    <row r="30" spans="1:11" ht="24" customHeight="1" x14ac:dyDescent="0.15">
      <c r="A30" s="27" t="s">
        <v>89</v>
      </c>
      <c r="B30" s="27">
        <v>6012</v>
      </c>
      <c r="C30" s="28" t="s">
        <v>105</v>
      </c>
      <c r="D30" s="136"/>
      <c r="E30" s="137"/>
      <c r="F30" s="153"/>
      <c r="G30" s="60" t="s">
        <v>108</v>
      </c>
      <c r="H30" s="69"/>
      <c r="I30" s="57" t="s">
        <v>110</v>
      </c>
      <c r="J30" s="58">
        <v>176</v>
      </c>
      <c r="K30" s="191"/>
    </row>
    <row r="31" spans="1:11" ht="24" customHeight="1" x14ac:dyDescent="0.15">
      <c r="A31" s="27" t="s">
        <v>71</v>
      </c>
      <c r="B31" s="27">
        <v>6107</v>
      </c>
      <c r="C31" s="28" t="s">
        <v>111</v>
      </c>
      <c r="D31" s="136"/>
      <c r="E31" s="137"/>
      <c r="F31" s="154" t="s">
        <v>138</v>
      </c>
      <c r="G31" s="342" t="s">
        <v>34</v>
      </c>
      <c r="H31" s="338"/>
      <c r="I31" s="57" t="s">
        <v>50</v>
      </c>
      <c r="J31" s="222">
        <v>72</v>
      </c>
      <c r="K31" s="191"/>
    </row>
    <row r="32" spans="1:11" ht="24" customHeight="1" x14ac:dyDescent="0.15">
      <c r="A32" s="27" t="s">
        <v>71</v>
      </c>
      <c r="B32" s="27">
        <v>6108</v>
      </c>
      <c r="C32" s="28" t="s">
        <v>112</v>
      </c>
      <c r="D32" s="136"/>
      <c r="E32" s="137"/>
      <c r="F32" s="153"/>
      <c r="G32" s="342" t="s">
        <v>54</v>
      </c>
      <c r="H32" s="338"/>
      <c r="I32" s="57" t="s">
        <v>51</v>
      </c>
      <c r="J32" s="222">
        <v>144</v>
      </c>
      <c r="K32" s="191"/>
    </row>
    <row r="33" spans="1:12" ht="24" customHeight="1" x14ac:dyDescent="0.15">
      <c r="A33" s="27" t="s">
        <v>71</v>
      </c>
      <c r="B33" s="27">
        <v>6103</v>
      </c>
      <c r="C33" s="28" t="s">
        <v>130</v>
      </c>
      <c r="D33" s="136"/>
      <c r="E33" s="137"/>
      <c r="F33" s="154" t="s">
        <v>113</v>
      </c>
      <c r="G33" s="342" t="s">
        <v>34</v>
      </c>
      <c r="H33" s="338"/>
      <c r="I33" s="57" t="s">
        <v>53</v>
      </c>
      <c r="J33" s="222">
        <v>24</v>
      </c>
      <c r="K33" s="191"/>
    </row>
    <row r="34" spans="1:12" ht="24" customHeight="1" x14ac:dyDescent="0.15">
      <c r="A34" s="27" t="s">
        <v>71</v>
      </c>
      <c r="B34" s="27">
        <v>6104</v>
      </c>
      <c r="C34" s="28" t="s">
        <v>131</v>
      </c>
      <c r="D34" s="138"/>
      <c r="E34" s="139"/>
      <c r="F34" s="153"/>
      <c r="G34" s="342" t="s">
        <v>54</v>
      </c>
      <c r="H34" s="338"/>
      <c r="I34" s="57" t="s">
        <v>52</v>
      </c>
      <c r="J34" s="222">
        <v>48</v>
      </c>
      <c r="K34" s="191"/>
    </row>
    <row r="35" spans="1:12" ht="24" customHeight="1" x14ac:dyDescent="0.15">
      <c r="A35" s="27" t="s">
        <v>89</v>
      </c>
      <c r="B35" s="27">
        <v>4001</v>
      </c>
      <c r="C35" s="28" t="s">
        <v>114</v>
      </c>
      <c r="D35" s="179" t="s">
        <v>197</v>
      </c>
      <c r="E35" s="181"/>
      <c r="F35" s="359" t="s">
        <v>135</v>
      </c>
      <c r="G35" s="360"/>
      <c r="H35" s="360"/>
      <c r="I35" s="57" t="s">
        <v>75</v>
      </c>
      <c r="J35" s="224">
        <v>100</v>
      </c>
      <c r="K35" s="191"/>
    </row>
    <row r="36" spans="1:12" ht="24" customHeight="1" x14ac:dyDescent="0.15">
      <c r="A36" s="27" t="s">
        <v>71</v>
      </c>
      <c r="B36" s="27">
        <v>4002</v>
      </c>
      <c r="C36" s="126" t="s">
        <v>198</v>
      </c>
      <c r="D36" s="136"/>
      <c r="E36" s="137"/>
      <c r="F36" s="154" t="s">
        <v>116</v>
      </c>
      <c r="G36" s="56"/>
      <c r="H36" s="69"/>
      <c r="I36" s="57" t="s">
        <v>74</v>
      </c>
      <c r="J36" s="222">
        <v>200</v>
      </c>
      <c r="K36" s="191"/>
    </row>
    <row r="37" spans="1:12" ht="24" customHeight="1" x14ac:dyDescent="0.15">
      <c r="A37" s="149" t="s">
        <v>71</v>
      </c>
      <c r="B37" s="149">
        <v>4003</v>
      </c>
      <c r="C37" s="150" t="s">
        <v>115</v>
      </c>
      <c r="D37" s="155"/>
      <c r="E37" s="156"/>
      <c r="F37" s="157"/>
      <c r="G37" s="395" t="s">
        <v>117</v>
      </c>
      <c r="H37" s="396"/>
      <c r="I37" s="151" t="s">
        <v>75</v>
      </c>
      <c r="J37" s="221">
        <v>100</v>
      </c>
      <c r="K37" s="198"/>
    </row>
    <row r="38" spans="1:12" ht="24" customHeight="1" x14ac:dyDescent="0.15">
      <c r="A38" s="27" t="s">
        <v>89</v>
      </c>
      <c r="B38" s="27">
        <v>6200</v>
      </c>
      <c r="C38" s="158" t="s">
        <v>132</v>
      </c>
      <c r="D38" s="180" t="s">
        <v>199</v>
      </c>
      <c r="E38" s="182"/>
      <c r="F38" s="61" t="s">
        <v>136</v>
      </c>
      <c r="G38" s="62"/>
      <c r="H38" s="69"/>
      <c r="I38" s="57" t="s">
        <v>118</v>
      </c>
      <c r="J38" s="63">
        <v>20</v>
      </c>
      <c r="K38" s="94" t="s">
        <v>19</v>
      </c>
    </row>
    <row r="39" spans="1:12" ht="24" customHeight="1" x14ac:dyDescent="0.15">
      <c r="A39" s="27" t="s">
        <v>71</v>
      </c>
      <c r="B39" s="27">
        <v>6201</v>
      </c>
      <c r="C39" s="158" t="s">
        <v>133</v>
      </c>
      <c r="D39" s="138"/>
      <c r="E39" s="139"/>
      <c r="F39" s="62" t="s">
        <v>137</v>
      </c>
      <c r="G39" s="62"/>
      <c r="H39" s="69"/>
      <c r="I39" s="57" t="s">
        <v>76</v>
      </c>
      <c r="J39" s="222">
        <v>5</v>
      </c>
      <c r="K39" s="95"/>
    </row>
    <row r="40" spans="1:12" ht="24" customHeight="1" x14ac:dyDescent="0.15">
      <c r="A40" s="27" t="s">
        <v>71</v>
      </c>
      <c r="B40" s="27">
        <v>6311</v>
      </c>
      <c r="C40" s="28" t="s">
        <v>134</v>
      </c>
      <c r="D40" s="159" t="s">
        <v>200</v>
      </c>
      <c r="E40" s="160"/>
      <c r="F40" s="62"/>
      <c r="G40" s="62"/>
      <c r="H40" s="69"/>
      <c r="I40" s="57" t="s">
        <v>119</v>
      </c>
      <c r="J40" s="224">
        <v>40</v>
      </c>
      <c r="K40" s="96" t="s">
        <v>77</v>
      </c>
    </row>
    <row r="41" spans="1:12" ht="24" customHeight="1" x14ac:dyDescent="0.15">
      <c r="A41" s="34" t="s">
        <v>71</v>
      </c>
      <c r="B41" s="34">
        <v>6100</v>
      </c>
      <c r="C41" s="26" t="s">
        <v>31</v>
      </c>
      <c r="D41" s="183" t="s">
        <v>201</v>
      </c>
      <c r="E41" s="167"/>
      <c r="F41" s="370" t="s">
        <v>55</v>
      </c>
      <c r="G41" s="371"/>
      <c r="H41" s="348" t="s">
        <v>84</v>
      </c>
      <c r="I41" s="383"/>
      <c r="J41" s="225"/>
      <c r="K41" s="199"/>
    </row>
    <row r="42" spans="1:12" ht="24" customHeight="1" x14ac:dyDescent="0.15">
      <c r="A42" s="34" t="s">
        <v>71</v>
      </c>
      <c r="B42" s="34">
        <v>6110</v>
      </c>
      <c r="C42" s="26" t="s">
        <v>32</v>
      </c>
      <c r="D42" s="161"/>
      <c r="E42" s="162"/>
      <c r="F42" s="370" t="s">
        <v>56</v>
      </c>
      <c r="G42" s="371"/>
      <c r="H42" s="348" t="s">
        <v>85</v>
      </c>
      <c r="I42" s="383"/>
      <c r="J42" s="225"/>
      <c r="K42" s="199"/>
    </row>
    <row r="43" spans="1:12" ht="24" customHeight="1" x14ac:dyDescent="0.15">
      <c r="A43" s="34" t="s">
        <v>71</v>
      </c>
      <c r="B43" s="34">
        <v>6111</v>
      </c>
      <c r="C43" s="26" t="s">
        <v>33</v>
      </c>
      <c r="D43" s="161"/>
      <c r="E43" s="162"/>
      <c r="F43" s="370" t="s">
        <v>57</v>
      </c>
      <c r="G43" s="371"/>
      <c r="H43" s="348" t="s">
        <v>86</v>
      </c>
      <c r="I43" s="394"/>
      <c r="J43" s="225"/>
      <c r="K43" s="199"/>
    </row>
    <row r="44" spans="1:12" ht="24" customHeight="1" x14ac:dyDescent="0.15">
      <c r="A44" s="38" t="s">
        <v>71</v>
      </c>
      <c r="B44" s="38">
        <v>6118</v>
      </c>
      <c r="C44" s="39" t="s">
        <v>78</v>
      </c>
      <c r="D44" s="186" t="s">
        <v>202</v>
      </c>
      <c r="E44" s="185"/>
      <c r="F44" s="381" t="s">
        <v>80</v>
      </c>
      <c r="G44" s="382"/>
      <c r="H44" s="386" t="s">
        <v>87</v>
      </c>
      <c r="I44" s="387"/>
      <c r="J44" s="225"/>
      <c r="K44" s="199"/>
    </row>
    <row r="45" spans="1:12" ht="24" customHeight="1" x14ac:dyDescent="0.15">
      <c r="A45" s="38" t="s">
        <v>71</v>
      </c>
      <c r="B45" s="38">
        <v>6119</v>
      </c>
      <c r="C45" s="39" t="s">
        <v>79</v>
      </c>
      <c r="D45" s="165"/>
      <c r="E45" s="166"/>
      <c r="F45" s="381" t="s">
        <v>81</v>
      </c>
      <c r="G45" s="382"/>
      <c r="H45" s="386" t="s">
        <v>88</v>
      </c>
      <c r="I45" s="387"/>
      <c r="J45" s="225"/>
      <c r="K45" s="199"/>
    </row>
    <row r="46" spans="1:12" s="4" customFormat="1" ht="26.4" customHeight="1" x14ac:dyDescent="0.15">
      <c r="A46" s="29" t="s">
        <v>71</v>
      </c>
      <c r="B46" s="29">
        <v>6114</v>
      </c>
      <c r="C46" s="112" t="s">
        <v>140</v>
      </c>
      <c r="D46" s="74" t="s">
        <v>203</v>
      </c>
      <c r="E46" s="81"/>
      <c r="F46" s="81"/>
      <c r="G46" s="213"/>
      <c r="H46" s="212" t="s">
        <v>141</v>
      </c>
      <c r="I46" s="163"/>
      <c r="J46" s="226"/>
      <c r="K46" s="200"/>
    </row>
    <row r="47" spans="1:12" ht="24" customHeight="1" x14ac:dyDescent="0.25">
      <c r="A47" s="11" t="s">
        <v>58</v>
      </c>
      <c r="B47" s="12"/>
      <c r="C47" s="13"/>
      <c r="D47" s="14"/>
      <c r="E47" s="14"/>
      <c r="F47" s="15"/>
      <c r="G47" s="15"/>
      <c r="H47" s="130"/>
      <c r="I47" s="130"/>
      <c r="J47" s="227"/>
      <c r="K47" s="201"/>
      <c r="L47" s="3"/>
    </row>
    <row r="48" spans="1:12" ht="24" customHeight="1" x14ac:dyDescent="0.2">
      <c r="A48" s="368" t="s">
        <v>2</v>
      </c>
      <c r="B48" s="368"/>
      <c r="C48" s="369" t="s">
        <v>0</v>
      </c>
      <c r="D48" s="372" t="s">
        <v>1</v>
      </c>
      <c r="E48" s="373"/>
      <c r="F48" s="373"/>
      <c r="G48" s="373"/>
      <c r="H48" s="373"/>
      <c r="I48" s="374"/>
      <c r="J48" s="308" t="s">
        <v>180</v>
      </c>
      <c r="K48" s="354" t="s">
        <v>5</v>
      </c>
    </row>
    <row r="49" spans="1:12" ht="24" customHeight="1" x14ac:dyDescent="0.2">
      <c r="A49" s="9" t="s">
        <v>3</v>
      </c>
      <c r="B49" s="9" t="s">
        <v>4</v>
      </c>
      <c r="C49" s="369"/>
      <c r="D49" s="41"/>
      <c r="E49" s="40"/>
      <c r="F49" s="40"/>
      <c r="G49" s="40"/>
      <c r="H49" s="131"/>
      <c r="I49" s="42"/>
      <c r="J49" s="303"/>
      <c r="K49" s="355"/>
    </row>
    <row r="50" spans="1:12" ht="24" customHeight="1" x14ac:dyDescent="0.15">
      <c r="A50" s="23" t="s">
        <v>71</v>
      </c>
      <c r="B50" s="23">
        <v>8001</v>
      </c>
      <c r="C50" s="168" t="s">
        <v>206</v>
      </c>
      <c r="D50" s="384" t="s">
        <v>204</v>
      </c>
      <c r="E50" s="385"/>
      <c r="F50" s="356" t="s">
        <v>60</v>
      </c>
      <c r="G50" s="357"/>
      <c r="H50" s="169" t="s">
        <v>210</v>
      </c>
      <c r="I50" s="378" t="s">
        <v>59</v>
      </c>
      <c r="J50" s="228">
        <v>1259</v>
      </c>
      <c r="K50" s="94" t="s">
        <v>18</v>
      </c>
    </row>
    <row r="51" spans="1:12" ht="24" customHeight="1" x14ac:dyDescent="0.15">
      <c r="A51" s="23" t="s">
        <v>71</v>
      </c>
      <c r="B51" s="23">
        <v>8011</v>
      </c>
      <c r="C51" s="168" t="s">
        <v>207</v>
      </c>
      <c r="D51" s="165"/>
      <c r="E51" s="166"/>
      <c r="F51" s="356" t="s">
        <v>61</v>
      </c>
      <c r="G51" s="357"/>
      <c r="H51" s="169" t="s">
        <v>211</v>
      </c>
      <c r="I51" s="379"/>
      <c r="J51" s="228">
        <v>2535</v>
      </c>
      <c r="K51" s="191"/>
    </row>
    <row r="52" spans="1:12" ht="24" customHeight="1" x14ac:dyDescent="0.15">
      <c r="A52" s="23" t="s">
        <v>71</v>
      </c>
      <c r="B52" s="23">
        <v>8003</v>
      </c>
      <c r="C52" s="168" t="s">
        <v>208</v>
      </c>
      <c r="D52" s="186" t="s">
        <v>218</v>
      </c>
      <c r="E52" s="187"/>
      <c r="F52" s="25" t="s">
        <v>183</v>
      </c>
      <c r="G52" s="134" t="s">
        <v>184</v>
      </c>
      <c r="H52" s="169" t="s">
        <v>212</v>
      </c>
      <c r="I52" s="379"/>
      <c r="J52" s="228">
        <v>305</v>
      </c>
      <c r="K52" s="94" t="s">
        <v>19</v>
      </c>
    </row>
    <row r="53" spans="1:12" ht="24" customHeight="1" x14ac:dyDescent="0.15">
      <c r="A53" s="23" t="s">
        <v>71</v>
      </c>
      <c r="B53" s="23">
        <v>8013</v>
      </c>
      <c r="C53" s="168" t="s">
        <v>209</v>
      </c>
      <c r="D53" s="165"/>
      <c r="E53" s="166"/>
      <c r="F53" s="25" t="s">
        <v>185</v>
      </c>
      <c r="G53" s="135" t="s">
        <v>186</v>
      </c>
      <c r="H53" s="169" t="s">
        <v>213</v>
      </c>
      <c r="I53" s="380"/>
      <c r="J53" s="228">
        <v>313</v>
      </c>
      <c r="K53" s="95"/>
    </row>
    <row r="54" spans="1:12" ht="24" customHeight="1" x14ac:dyDescent="0.25">
      <c r="A54" s="11" t="s">
        <v>63</v>
      </c>
      <c r="B54" s="12"/>
      <c r="C54" s="15"/>
      <c r="D54" s="47"/>
      <c r="E54" s="47"/>
      <c r="F54" s="48"/>
      <c r="G54" s="48"/>
      <c r="H54" s="132"/>
      <c r="I54" s="132"/>
      <c r="J54" s="229"/>
      <c r="K54" s="201"/>
      <c r="L54" s="3"/>
    </row>
    <row r="55" spans="1:12" ht="24" customHeight="1" x14ac:dyDescent="0.2">
      <c r="A55" s="368" t="s">
        <v>2</v>
      </c>
      <c r="B55" s="368"/>
      <c r="C55" s="369" t="s">
        <v>0</v>
      </c>
      <c r="D55" s="375" t="s">
        <v>1</v>
      </c>
      <c r="E55" s="376"/>
      <c r="F55" s="376"/>
      <c r="G55" s="376"/>
      <c r="H55" s="376"/>
      <c r="I55" s="377"/>
      <c r="J55" s="308" t="s">
        <v>180</v>
      </c>
      <c r="K55" s="354" t="s">
        <v>5</v>
      </c>
    </row>
    <row r="56" spans="1:12" ht="24" customHeight="1" x14ac:dyDescent="0.2">
      <c r="A56" s="21" t="s">
        <v>3</v>
      </c>
      <c r="B56" s="21" t="s">
        <v>4</v>
      </c>
      <c r="C56" s="369"/>
      <c r="D56" s="49"/>
      <c r="E56" s="50"/>
      <c r="F56" s="50"/>
      <c r="G56" s="50"/>
      <c r="H56" s="133"/>
      <c r="I56" s="51"/>
      <c r="J56" s="303"/>
      <c r="K56" s="355"/>
    </row>
    <row r="57" spans="1:12" ht="24" customHeight="1" x14ac:dyDescent="0.15">
      <c r="A57" s="23" t="s">
        <v>71</v>
      </c>
      <c r="B57" s="23">
        <v>9001</v>
      </c>
      <c r="C57" s="168" t="s">
        <v>214</v>
      </c>
      <c r="D57" s="388" t="s">
        <v>204</v>
      </c>
      <c r="E57" s="389"/>
      <c r="F57" s="356" t="s">
        <v>60</v>
      </c>
      <c r="G57" s="357"/>
      <c r="H57" s="169" t="s">
        <v>210</v>
      </c>
      <c r="I57" s="358" t="s">
        <v>62</v>
      </c>
      <c r="J57" s="228">
        <v>1259</v>
      </c>
      <c r="K57" s="94" t="s">
        <v>18</v>
      </c>
    </row>
    <row r="58" spans="1:12" ht="24" customHeight="1" x14ac:dyDescent="0.15">
      <c r="A58" s="23" t="s">
        <v>71</v>
      </c>
      <c r="B58" s="23">
        <v>9011</v>
      </c>
      <c r="C58" s="168" t="s">
        <v>215</v>
      </c>
      <c r="D58" s="165"/>
      <c r="E58" s="166"/>
      <c r="F58" s="356" t="s">
        <v>61</v>
      </c>
      <c r="G58" s="357"/>
      <c r="H58" s="169" t="s">
        <v>211</v>
      </c>
      <c r="I58" s="358"/>
      <c r="J58" s="228">
        <v>2535</v>
      </c>
      <c r="K58" s="191"/>
    </row>
    <row r="59" spans="1:12" ht="24" customHeight="1" x14ac:dyDescent="0.15">
      <c r="A59" s="23" t="s">
        <v>71</v>
      </c>
      <c r="B59" s="23">
        <v>9003</v>
      </c>
      <c r="C59" s="168" t="s">
        <v>216</v>
      </c>
      <c r="D59" s="390" t="s">
        <v>205</v>
      </c>
      <c r="E59" s="391"/>
      <c r="F59" s="25" t="s">
        <v>183</v>
      </c>
      <c r="G59" s="134" t="s">
        <v>184</v>
      </c>
      <c r="H59" s="169" t="s">
        <v>212</v>
      </c>
      <c r="I59" s="358"/>
      <c r="J59" s="228">
        <v>305</v>
      </c>
      <c r="K59" s="94" t="s">
        <v>19</v>
      </c>
    </row>
    <row r="60" spans="1:12" ht="24" customHeight="1" x14ac:dyDescent="0.15">
      <c r="A60" s="23" t="s">
        <v>71</v>
      </c>
      <c r="B60" s="23">
        <v>9013</v>
      </c>
      <c r="C60" s="168" t="s">
        <v>217</v>
      </c>
      <c r="D60" s="165"/>
      <c r="E60" s="166"/>
      <c r="F60" s="25" t="s">
        <v>185</v>
      </c>
      <c r="G60" s="135" t="s">
        <v>186</v>
      </c>
      <c r="H60" s="169" t="s">
        <v>213</v>
      </c>
      <c r="I60" s="358"/>
      <c r="J60" s="228">
        <v>313</v>
      </c>
      <c r="K60" s="95"/>
    </row>
    <row r="61" spans="1:12" s="4" customFormat="1" ht="9" customHeight="1" x14ac:dyDescent="0.15">
      <c r="H61" s="80"/>
      <c r="I61" s="80"/>
      <c r="J61" s="230"/>
      <c r="K61" s="202"/>
    </row>
    <row r="62" spans="1:12" s="4" customFormat="1" ht="15" customHeight="1" x14ac:dyDescent="0.2">
      <c r="A62" s="46"/>
      <c r="H62" s="80"/>
      <c r="I62" s="80"/>
      <c r="J62" s="230"/>
      <c r="K62" s="202"/>
    </row>
  </sheetData>
  <mergeCells count="61">
    <mergeCell ref="D57:E57"/>
    <mergeCell ref="D59:E59"/>
    <mergeCell ref="G14:H14"/>
    <mergeCell ref="G15:H15"/>
    <mergeCell ref="G23:H23"/>
    <mergeCell ref="H42:I42"/>
    <mergeCell ref="G31:H31"/>
    <mergeCell ref="H43:I43"/>
    <mergeCell ref="G34:H34"/>
    <mergeCell ref="G37:H37"/>
    <mergeCell ref="F45:G45"/>
    <mergeCell ref="H45:I45"/>
    <mergeCell ref="D19:E19"/>
    <mergeCell ref="A55:B55"/>
    <mergeCell ref="C55:C56"/>
    <mergeCell ref="F41:G41"/>
    <mergeCell ref="F42:G42"/>
    <mergeCell ref="F43:G43"/>
    <mergeCell ref="C48:C49"/>
    <mergeCell ref="A48:B48"/>
    <mergeCell ref="D48:I48"/>
    <mergeCell ref="D55:I55"/>
    <mergeCell ref="I50:I53"/>
    <mergeCell ref="F50:G50"/>
    <mergeCell ref="F44:G44"/>
    <mergeCell ref="H41:I41"/>
    <mergeCell ref="D50:E50"/>
    <mergeCell ref="F51:G51"/>
    <mergeCell ref="H44:I44"/>
    <mergeCell ref="K2:K3"/>
    <mergeCell ref="J2:J3"/>
    <mergeCell ref="K55:K56"/>
    <mergeCell ref="F57:G57"/>
    <mergeCell ref="I57:I60"/>
    <mergeCell ref="F58:G58"/>
    <mergeCell ref="J55:J56"/>
    <mergeCell ref="G32:H32"/>
    <mergeCell ref="G33:H33"/>
    <mergeCell ref="F35:H35"/>
    <mergeCell ref="K48:K49"/>
    <mergeCell ref="G24:H24"/>
    <mergeCell ref="E24:F26"/>
    <mergeCell ref="D28:H28"/>
    <mergeCell ref="E27:F27"/>
    <mergeCell ref="J48:J49"/>
    <mergeCell ref="A2:B2"/>
    <mergeCell ref="C2:C3"/>
    <mergeCell ref="D2:I3"/>
    <mergeCell ref="D10:F11"/>
    <mergeCell ref="D24:D27"/>
    <mergeCell ref="D18:H18"/>
    <mergeCell ref="D17:H17"/>
    <mergeCell ref="D20:H20"/>
    <mergeCell ref="G25:H25"/>
    <mergeCell ref="G10:I10"/>
    <mergeCell ref="G11:I11"/>
    <mergeCell ref="G26:H26"/>
    <mergeCell ref="G13:H13"/>
    <mergeCell ref="G27:H27"/>
    <mergeCell ref="D21:E22"/>
    <mergeCell ref="G12:H12"/>
  </mergeCells>
  <phoneticPr fontId="3"/>
  <pageMargins left="0.70866141732283472" right="0.70866141732283472" top="0.74803149606299213" bottom="0.74803149606299213" header="0.31496062992125984" footer="0.31496062992125984"/>
  <pageSetup paperSize="9" scale="73" fitToHeight="0" orientation="landscape" cellComments="asDisplayed" r:id="rId1"/>
  <headerFooter>
    <oddFooter>&amp;P / &amp;N ページ</oddFooter>
  </headerFooter>
  <rowBreaks count="2" manualBreakCount="2">
    <brk id="28" max="10" man="1"/>
    <brk id="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Normal="84" zoomScaleSheetLayoutView="100" workbookViewId="0"/>
  </sheetViews>
  <sheetFormatPr defaultColWidth="9.109375" defaultRowHeight="13.2" x14ac:dyDescent="0.15"/>
  <cols>
    <col min="1" max="2" width="7.33203125" style="2" customWidth="1"/>
    <col min="3" max="3" width="44.6640625" style="2" customWidth="1"/>
    <col min="4" max="4" width="15" style="2" customWidth="1"/>
    <col min="5" max="5" width="13.88671875" style="2" customWidth="1"/>
    <col min="6" max="6" width="25.44140625" style="2" customWidth="1"/>
    <col min="7" max="7" width="25.6640625" style="2" customWidth="1"/>
    <col min="8" max="8" width="17.6640625" style="2" customWidth="1"/>
    <col min="9" max="9" width="18.44140625" style="2" customWidth="1"/>
    <col min="10" max="10" width="11.109375" style="2" customWidth="1"/>
    <col min="11" max="11" width="11.6640625" style="281" customWidth="1"/>
    <col min="12" max="16384" width="9.109375" style="2"/>
  </cols>
  <sheetData>
    <row r="1" spans="1:11" ht="24" customHeight="1" x14ac:dyDescent="0.25">
      <c r="A1" s="7" t="s">
        <v>273</v>
      </c>
      <c r="G1" s="37" t="s">
        <v>195</v>
      </c>
      <c r="H1" s="35"/>
    </row>
    <row r="2" spans="1:11" ht="20.100000000000001" customHeight="1" x14ac:dyDescent="0.2">
      <c r="A2" s="321" t="s">
        <v>2</v>
      </c>
      <c r="B2" s="321"/>
      <c r="C2" s="322" t="s">
        <v>0</v>
      </c>
      <c r="D2" s="323" t="s">
        <v>1</v>
      </c>
      <c r="E2" s="324"/>
      <c r="F2" s="324"/>
      <c r="G2" s="324"/>
      <c r="H2" s="324"/>
      <c r="I2" s="325"/>
      <c r="J2" s="308" t="s">
        <v>180</v>
      </c>
      <c r="K2" s="352" t="s">
        <v>5</v>
      </c>
    </row>
    <row r="3" spans="1:11" ht="20.100000000000001" customHeight="1" x14ac:dyDescent="0.2">
      <c r="A3" s="19" t="s">
        <v>3</v>
      </c>
      <c r="B3" s="19" t="s">
        <v>4</v>
      </c>
      <c r="C3" s="322"/>
      <c r="D3" s="326"/>
      <c r="E3" s="327"/>
      <c r="F3" s="327"/>
      <c r="G3" s="327"/>
      <c r="H3" s="327"/>
      <c r="I3" s="328"/>
      <c r="J3" s="397"/>
      <c r="K3" s="353"/>
    </row>
    <row r="4" spans="1:11" ht="28.5" customHeight="1" x14ac:dyDescent="0.15">
      <c r="A4" s="22" t="s">
        <v>71</v>
      </c>
      <c r="B4" s="33">
        <v>1213</v>
      </c>
      <c r="C4" s="126" t="s">
        <v>234</v>
      </c>
      <c r="D4" s="402" t="s">
        <v>218</v>
      </c>
      <c r="E4" s="249" t="s">
        <v>183</v>
      </c>
      <c r="F4" s="25"/>
      <c r="G4" s="214" t="s">
        <v>184</v>
      </c>
      <c r="H4" s="272">
        <f>J4</f>
        <v>305</v>
      </c>
      <c r="I4" s="128" t="s">
        <v>236</v>
      </c>
      <c r="J4" s="169">
        <f>ROUND(436*0.7,0)</f>
        <v>305</v>
      </c>
      <c r="K4" s="239" t="s">
        <v>19</v>
      </c>
    </row>
    <row r="5" spans="1:11" ht="28.5" customHeight="1" x14ac:dyDescent="0.15">
      <c r="A5" s="22" t="s">
        <v>71</v>
      </c>
      <c r="B5" s="33">
        <v>1223</v>
      </c>
      <c r="C5" s="126" t="s">
        <v>235</v>
      </c>
      <c r="D5" s="403"/>
      <c r="E5" s="249" t="s">
        <v>185</v>
      </c>
      <c r="F5" s="25"/>
      <c r="G5" s="215" t="s">
        <v>186</v>
      </c>
      <c r="H5" s="272">
        <f>J5</f>
        <v>313</v>
      </c>
      <c r="I5" s="128" t="s">
        <v>236</v>
      </c>
      <c r="J5" s="169">
        <f>ROUND(447*0.7,0)</f>
        <v>313</v>
      </c>
      <c r="K5" s="199"/>
    </row>
    <row r="6" spans="1:11" s="80" customFormat="1" ht="26.4" customHeight="1" x14ac:dyDescent="0.15">
      <c r="A6" s="77" t="s">
        <v>89</v>
      </c>
      <c r="B6" s="77" t="s">
        <v>238</v>
      </c>
      <c r="C6" s="75" t="s">
        <v>242</v>
      </c>
      <c r="D6" s="405"/>
      <c r="E6" s="404" t="s">
        <v>265</v>
      </c>
      <c r="F6" s="404"/>
      <c r="G6" s="306"/>
      <c r="H6" s="271">
        <v>3</v>
      </c>
      <c r="I6" s="145" t="s">
        <v>264</v>
      </c>
      <c r="J6" s="263">
        <f>ROUND(J4*-1%,0)</f>
        <v>-3</v>
      </c>
      <c r="K6" s="234"/>
    </row>
    <row r="7" spans="1:11" s="80" customFormat="1" ht="26.4" customHeight="1" x14ac:dyDescent="0.15">
      <c r="A7" s="77" t="s">
        <v>89</v>
      </c>
      <c r="B7" s="77" t="s">
        <v>239</v>
      </c>
      <c r="C7" s="75" t="s">
        <v>243</v>
      </c>
      <c r="D7" s="406"/>
      <c r="E7" s="404" t="s">
        <v>266</v>
      </c>
      <c r="F7" s="404"/>
      <c r="G7" s="306"/>
      <c r="H7" s="271">
        <v>3</v>
      </c>
      <c r="I7" s="145" t="s">
        <v>264</v>
      </c>
      <c r="J7" s="263">
        <f t="shared" ref="J7" si="0">ROUND(J5*-1%,0)</f>
        <v>-3</v>
      </c>
      <c r="K7" s="234"/>
    </row>
    <row r="8" spans="1:11" s="80" customFormat="1" ht="26.4" customHeight="1" x14ac:dyDescent="0.15">
      <c r="A8" s="77" t="s">
        <v>89</v>
      </c>
      <c r="B8" s="77" t="s">
        <v>240</v>
      </c>
      <c r="C8" s="75" t="s">
        <v>244</v>
      </c>
      <c r="D8" s="405"/>
      <c r="E8" s="404" t="s">
        <v>265</v>
      </c>
      <c r="F8" s="404"/>
      <c r="G8" s="306"/>
      <c r="H8" s="271">
        <v>3</v>
      </c>
      <c r="I8" s="145" t="s">
        <v>264</v>
      </c>
      <c r="J8" s="263">
        <f>ROUND(J4*-1%,0)</f>
        <v>-3</v>
      </c>
      <c r="K8" s="234"/>
    </row>
    <row r="9" spans="1:11" s="80" customFormat="1" ht="26.4" customHeight="1" x14ac:dyDescent="0.15">
      <c r="A9" s="77" t="s">
        <v>89</v>
      </c>
      <c r="B9" s="77" t="s">
        <v>241</v>
      </c>
      <c r="C9" s="75" t="s">
        <v>263</v>
      </c>
      <c r="D9" s="407"/>
      <c r="E9" s="404" t="s">
        <v>266</v>
      </c>
      <c r="F9" s="404"/>
      <c r="G9" s="306"/>
      <c r="H9" s="271">
        <v>3</v>
      </c>
      <c r="I9" s="145" t="s">
        <v>264</v>
      </c>
      <c r="J9" s="263">
        <f>ROUND(J5*-1%,0)</f>
        <v>-3</v>
      </c>
      <c r="K9" s="234"/>
    </row>
    <row r="10" spans="1:11" ht="28.5" customHeight="1" x14ac:dyDescent="0.15">
      <c r="A10" s="255" t="s">
        <v>71</v>
      </c>
      <c r="B10" s="256">
        <v>8112</v>
      </c>
      <c r="C10" s="257" t="s">
        <v>66</v>
      </c>
      <c r="D10" s="100" t="s">
        <v>36</v>
      </c>
      <c r="E10" s="245"/>
      <c r="F10" s="246"/>
      <c r="G10" s="258" t="s">
        <v>39</v>
      </c>
      <c r="H10" s="259"/>
      <c r="I10" s="260"/>
      <c r="J10" s="261"/>
      <c r="K10" s="262"/>
    </row>
    <row r="11" spans="1:11" ht="28.5" customHeight="1" x14ac:dyDescent="0.15">
      <c r="A11" s="22" t="s">
        <v>71</v>
      </c>
      <c r="B11" s="33">
        <v>6125</v>
      </c>
      <c r="C11" s="26" t="s">
        <v>245</v>
      </c>
      <c r="D11" s="408" t="s">
        <v>237</v>
      </c>
      <c r="E11" s="410" t="s">
        <v>34</v>
      </c>
      <c r="F11" s="370"/>
      <c r="G11" s="284"/>
      <c r="H11" s="284">
        <v>263</v>
      </c>
      <c r="I11" s="264" t="s">
        <v>267</v>
      </c>
      <c r="J11" s="252">
        <f>ROUND(-376*70%,0)</f>
        <v>-263</v>
      </c>
      <c r="K11" s="236" t="s">
        <v>18</v>
      </c>
    </row>
    <row r="12" spans="1:11" ht="28.5" customHeight="1" x14ac:dyDescent="0.15">
      <c r="A12" s="22" t="s">
        <v>71</v>
      </c>
      <c r="B12" s="33">
        <v>6126</v>
      </c>
      <c r="C12" s="26" t="s">
        <v>246</v>
      </c>
      <c r="D12" s="409"/>
      <c r="E12" s="410" t="s">
        <v>35</v>
      </c>
      <c r="F12" s="370"/>
      <c r="G12" s="284"/>
      <c r="H12" s="284">
        <v>526</v>
      </c>
      <c r="I12" s="264" t="s">
        <v>267</v>
      </c>
      <c r="J12" s="252">
        <f>ROUND(-752*70%,0)</f>
        <v>-526</v>
      </c>
      <c r="K12" s="191"/>
    </row>
    <row r="13" spans="1:11" s="80" customFormat="1" ht="26.4" customHeight="1" x14ac:dyDescent="0.15">
      <c r="A13" s="77" t="s">
        <v>89</v>
      </c>
      <c r="B13" s="77">
        <v>6227</v>
      </c>
      <c r="C13" s="75" t="s">
        <v>247</v>
      </c>
      <c r="D13" s="188" t="s">
        <v>218</v>
      </c>
      <c r="E13" s="265"/>
      <c r="F13" s="273"/>
      <c r="G13" s="273"/>
      <c r="H13" s="274">
        <v>66</v>
      </c>
      <c r="I13" s="235" t="s">
        <v>267</v>
      </c>
      <c r="J13" s="263">
        <f>ROUND(-94*70%,0)</f>
        <v>-66</v>
      </c>
      <c r="K13" s="77" t="s">
        <v>19</v>
      </c>
    </row>
    <row r="14" spans="1:11" ht="24" customHeight="1" x14ac:dyDescent="0.15">
      <c r="A14" s="140" t="s">
        <v>71</v>
      </c>
      <c r="B14" s="140">
        <v>5622</v>
      </c>
      <c r="C14" s="141" t="s">
        <v>248</v>
      </c>
      <c r="D14" s="204" t="s">
        <v>221</v>
      </c>
      <c r="E14" s="205"/>
      <c r="F14" s="206"/>
      <c r="G14" s="206"/>
      <c r="H14" s="274">
        <v>33</v>
      </c>
      <c r="I14" s="275" t="s">
        <v>267</v>
      </c>
      <c r="J14" s="219">
        <f>ROUND(-47*70%,0)</f>
        <v>-33</v>
      </c>
      <c r="K14" s="196" t="s">
        <v>225</v>
      </c>
    </row>
    <row r="15" spans="1:11" ht="28.5" customHeight="1" x14ac:dyDescent="0.15">
      <c r="A15" s="22" t="s">
        <v>71</v>
      </c>
      <c r="B15" s="27">
        <v>5020</v>
      </c>
      <c r="C15" s="26" t="s">
        <v>249</v>
      </c>
      <c r="D15" s="73" t="s">
        <v>250</v>
      </c>
      <c r="E15" s="215"/>
      <c r="F15" s="215"/>
      <c r="G15" s="247"/>
      <c r="H15" s="247">
        <v>100</v>
      </c>
      <c r="I15" s="264" t="s">
        <v>268</v>
      </c>
      <c r="J15" s="252">
        <v>100</v>
      </c>
      <c r="K15" s="191" t="s">
        <v>18</v>
      </c>
    </row>
    <row r="16" spans="1:11" ht="28.5" customHeight="1" x14ac:dyDescent="0.15">
      <c r="A16" s="149" t="s">
        <v>71</v>
      </c>
      <c r="B16" s="149">
        <v>5012</v>
      </c>
      <c r="C16" s="150" t="s">
        <v>23</v>
      </c>
      <c r="D16" s="250" t="s">
        <v>44</v>
      </c>
      <c r="E16" s="248"/>
      <c r="F16" s="248"/>
      <c r="G16" s="248"/>
      <c r="H16" s="248">
        <v>225</v>
      </c>
      <c r="I16" s="276" t="s">
        <v>269</v>
      </c>
      <c r="J16" s="253">
        <v>225</v>
      </c>
      <c r="K16" s="197"/>
    </row>
    <row r="17" spans="1:12" ht="28.5" customHeight="1" x14ac:dyDescent="0.15">
      <c r="A17" s="27" t="s">
        <v>71</v>
      </c>
      <c r="B17" s="33">
        <v>6129</v>
      </c>
      <c r="C17" s="28" t="s">
        <v>252</v>
      </c>
      <c r="D17" s="249" t="s">
        <v>123</v>
      </c>
      <c r="E17" s="247"/>
      <c r="F17" s="247"/>
      <c r="G17" s="247"/>
      <c r="H17" s="247">
        <v>240</v>
      </c>
      <c r="I17" s="277" t="s">
        <v>269</v>
      </c>
      <c r="J17" s="252">
        <v>240</v>
      </c>
      <c r="K17" s="191"/>
    </row>
    <row r="18" spans="1:12" ht="24" customHeight="1" x14ac:dyDescent="0.15">
      <c r="A18" s="27" t="s">
        <v>89</v>
      </c>
      <c r="B18" s="27">
        <v>6120</v>
      </c>
      <c r="C18" s="28" t="s">
        <v>253</v>
      </c>
      <c r="D18" s="338" t="s">
        <v>92</v>
      </c>
      <c r="E18" s="339"/>
      <c r="F18" s="56"/>
      <c r="G18" s="56"/>
      <c r="H18" s="64">
        <v>50</v>
      </c>
      <c r="I18" s="238" t="s">
        <v>268</v>
      </c>
      <c r="J18" s="65">
        <v>50</v>
      </c>
      <c r="K18" s="191"/>
    </row>
    <row r="19" spans="1:12" ht="28.5" customHeight="1" x14ac:dyDescent="0.15">
      <c r="A19" s="27" t="s">
        <v>71</v>
      </c>
      <c r="B19" s="27">
        <v>5013</v>
      </c>
      <c r="C19" s="28" t="s">
        <v>254</v>
      </c>
      <c r="D19" s="338" t="s">
        <v>96</v>
      </c>
      <c r="E19" s="339"/>
      <c r="F19" s="164"/>
      <c r="G19" s="164"/>
      <c r="H19" s="64">
        <v>200</v>
      </c>
      <c r="I19" s="238" t="s">
        <v>268</v>
      </c>
      <c r="J19" s="254">
        <v>200</v>
      </c>
      <c r="K19" s="191"/>
    </row>
    <row r="20" spans="1:12" ht="28.5" customHeight="1" x14ac:dyDescent="0.15">
      <c r="A20" s="27" t="s">
        <v>71</v>
      </c>
      <c r="B20" s="27">
        <v>5014</v>
      </c>
      <c r="C20" s="28" t="s">
        <v>255</v>
      </c>
      <c r="D20" s="244" t="s">
        <v>97</v>
      </c>
      <c r="E20" s="241"/>
      <c r="F20" s="214" t="s">
        <v>122</v>
      </c>
      <c r="G20" s="59"/>
      <c r="H20" s="64">
        <v>150</v>
      </c>
      <c r="I20" s="238" t="s">
        <v>268</v>
      </c>
      <c r="J20" s="252">
        <v>150</v>
      </c>
      <c r="K20" s="191"/>
    </row>
    <row r="21" spans="1:12" ht="24" customHeight="1" x14ac:dyDescent="0.15">
      <c r="A21" s="27" t="s">
        <v>89</v>
      </c>
      <c r="B21" s="27">
        <v>5021</v>
      </c>
      <c r="C21" s="28" t="s">
        <v>256</v>
      </c>
      <c r="D21" s="242"/>
      <c r="E21" s="243"/>
      <c r="F21" s="214" t="s">
        <v>121</v>
      </c>
      <c r="G21" s="59"/>
      <c r="H21" s="64">
        <v>160</v>
      </c>
      <c r="I21" s="277" t="s">
        <v>268</v>
      </c>
      <c r="J21" s="57">
        <v>160</v>
      </c>
      <c r="K21" s="191"/>
    </row>
    <row r="22" spans="1:12" ht="24" customHeight="1" x14ac:dyDescent="0.15">
      <c r="A22" s="140" t="s">
        <v>71</v>
      </c>
      <c r="B22" s="140">
        <v>6320</v>
      </c>
      <c r="C22" s="141" t="s">
        <v>251</v>
      </c>
      <c r="D22" s="266" t="s">
        <v>227</v>
      </c>
      <c r="E22" s="267"/>
      <c r="F22" s="267"/>
      <c r="G22" s="267"/>
      <c r="H22" s="267">
        <v>480</v>
      </c>
      <c r="I22" s="278" t="s">
        <v>268</v>
      </c>
      <c r="J22" s="283">
        <v>480</v>
      </c>
      <c r="K22" s="192"/>
    </row>
    <row r="23" spans="1:12" ht="24" customHeight="1" x14ac:dyDescent="0.15">
      <c r="A23" s="27" t="s">
        <v>71</v>
      </c>
      <c r="B23" s="27">
        <v>6321</v>
      </c>
      <c r="C23" s="28" t="s">
        <v>257</v>
      </c>
      <c r="D23" s="268" t="s">
        <v>200</v>
      </c>
      <c r="E23" s="269"/>
      <c r="F23" s="62"/>
      <c r="G23" s="62"/>
      <c r="H23" s="280">
        <v>40</v>
      </c>
      <c r="I23" s="279" t="s">
        <v>270</v>
      </c>
      <c r="J23" s="222">
        <v>40</v>
      </c>
      <c r="K23" s="237"/>
    </row>
    <row r="24" spans="1:12" ht="30" customHeight="1" x14ac:dyDescent="0.25">
      <c r="A24" s="11" t="s">
        <v>58</v>
      </c>
      <c r="B24" s="12"/>
      <c r="C24" s="13"/>
      <c r="D24" s="14"/>
      <c r="E24" s="14"/>
      <c r="F24" s="15"/>
      <c r="G24" s="15"/>
      <c r="H24" s="16"/>
      <c r="I24" s="16"/>
      <c r="J24" s="16"/>
      <c r="K24" s="201"/>
    </row>
    <row r="25" spans="1:12" ht="20.100000000000001" customHeight="1" x14ac:dyDescent="0.2">
      <c r="A25" s="368" t="s">
        <v>2</v>
      </c>
      <c r="B25" s="368"/>
      <c r="C25" s="369" t="s">
        <v>0</v>
      </c>
      <c r="D25" s="372" t="s">
        <v>1</v>
      </c>
      <c r="E25" s="373"/>
      <c r="F25" s="373"/>
      <c r="G25" s="373"/>
      <c r="H25" s="373"/>
      <c r="I25" s="374"/>
      <c r="J25" s="308" t="s">
        <v>180</v>
      </c>
      <c r="K25" s="354" t="s">
        <v>5</v>
      </c>
    </row>
    <row r="26" spans="1:12" ht="20.100000000000001" customHeight="1" x14ac:dyDescent="0.2">
      <c r="A26" s="20" t="s">
        <v>3</v>
      </c>
      <c r="B26" s="20" t="s">
        <v>4</v>
      </c>
      <c r="C26" s="369"/>
      <c r="D26" s="41"/>
      <c r="E26" s="40"/>
      <c r="F26" s="40"/>
      <c r="G26" s="40"/>
      <c r="H26" s="43"/>
      <c r="I26" s="42"/>
      <c r="J26" s="397"/>
      <c r="K26" s="355"/>
    </row>
    <row r="27" spans="1:12" ht="28.5" customHeight="1" x14ac:dyDescent="0.15">
      <c r="A27" s="24" t="s">
        <v>71</v>
      </c>
      <c r="B27" s="29">
        <v>8006</v>
      </c>
      <c r="C27" s="168" t="s">
        <v>258</v>
      </c>
      <c r="D27" s="400" t="s">
        <v>218</v>
      </c>
      <c r="E27" s="270" t="s">
        <v>183</v>
      </c>
      <c r="F27" s="214" t="s">
        <v>184</v>
      </c>
      <c r="G27" s="251">
        <f>J4</f>
        <v>305</v>
      </c>
      <c r="H27" s="128" t="s">
        <v>236</v>
      </c>
      <c r="I27" s="398" t="s">
        <v>261</v>
      </c>
      <c r="J27" s="169">
        <f>ROUND(G27*0.7,0)</f>
        <v>214</v>
      </c>
      <c r="K27" s="239" t="s">
        <v>19</v>
      </c>
    </row>
    <row r="28" spans="1:12" ht="28.5" customHeight="1" x14ac:dyDescent="0.15">
      <c r="A28" s="24" t="s">
        <v>71</v>
      </c>
      <c r="B28" s="29">
        <v>8016</v>
      </c>
      <c r="C28" s="168" t="s">
        <v>259</v>
      </c>
      <c r="D28" s="401"/>
      <c r="E28" s="270" t="s">
        <v>185</v>
      </c>
      <c r="F28" s="214" t="s">
        <v>260</v>
      </c>
      <c r="G28" s="251">
        <f>J5</f>
        <v>313</v>
      </c>
      <c r="H28" s="128" t="s">
        <v>236</v>
      </c>
      <c r="I28" s="399"/>
      <c r="J28" s="169">
        <f>ROUND(G28*0.7,0)</f>
        <v>219</v>
      </c>
      <c r="K28" s="200"/>
    </row>
    <row r="29" spans="1:12" ht="30" customHeight="1" x14ac:dyDescent="0.25">
      <c r="A29" s="11" t="s">
        <v>63</v>
      </c>
      <c r="B29" s="12"/>
      <c r="C29" s="15"/>
      <c r="D29" s="14"/>
      <c r="E29" s="14"/>
      <c r="F29" s="17"/>
      <c r="G29" s="17"/>
      <c r="H29" s="17"/>
      <c r="I29" s="17"/>
      <c r="J29" s="17"/>
      <c r="K29" s="201"/>
      <c r="L29" s="3"/>
    </row>
    <row r="30" spans="1:12" ht="20.100000000000001" customHeight="1" x14ac:dyDescent="0.2">
      <c r="A30" s="368" t="s">
        <v>2</v>
      </c>
      <c r="B30" s="368"/>
      <c r="C30" s="369" t="s">
        <v>0</v>
      </c>
      <c r="D30" s="372" t="s">
        <v>1</v>
      </c>
      <c r="E30" s="373"/>
      <c r="F30" s="373"/>
      <c r="G30" s="373"/>
      <c r="H30" s="373"/>
      <c r="I30" s="374"/>
      <c r="J30" s="308" t="s">
        <v>180</v>
      </c>
      <c r="K30" s="354" t="s">
        <v>5</v>
      </c>
    </row>
    <row r="31" spans="1:12" ht="20.100000000000001" customHeight="1" x14ac:dyDescent="0.2">
      <c r="A31" s="21" t="s">
        <v>3</v>
      </c>
      <c r="B31" s="21" t="s">
        <v>4</v>
      </c>
      <c r="C31" s="369"/>
      <c r="D31" s="41"/>
      <c r="E31" s="40"/>
      <c r="F31" s="40"/>
      <c r="G31" s="40"/>
      <c r="H31" s="43"/>
      <c r="I31" s="42"/>
      <c r="J31" s="397"/>
      <c r="K31" s="355"/>
    </row>
    <row r="32" spans="1:12" ht="28.5" customHeight="1" x14ac:dyDescent="0.15">
      <c r="A32" s="22" t="s">
        <v>71</v>
      </c>
      <c r="B32" s="33">
        <v>9006</v>
      </c>
      <c r="C32" s="168" t="s">
        <v>271</v>
      </c>
      <c r="D32" s="400" t="s">
        <v>218</v>
      </c>
      <c r="E32" s="270" t="s">
        <v>183</v>
      </c>
      <c r="F32" s="214" t="s">
        <v>184</v>
      </c>
      <c r="G32" s="251">
        <f>J4</f>
        <v>305</v>
      </c>
      <c r="H32" s="128" t="s">
        <v>236</v>
      </c>
      <c r="I32" s="398" t="s">
        <v>262</v>
      </c>
      <c r="J32" s="169">
        <f>ROUND(G32*0.7,0)</f>
        <v>214</v>
      </c>
      <c r="K32" s="239" t="s">
        <v>19</v>
      </c>
    </row>
    <row r="33" spans="1:11" ht="28.5" customHeight="1" x14ac:dyDescent="0.15">
      <c r="A33" s="22" t="s">
        <v>71</v>
      </c>
      <c r="B33" s="33">
        <v>9016</v>
      </c>
      <c r="C33" s="168" t="s">
        <v>272</v>
      </c>
      <c r="D33" s="401"/>
      <c r="E33" s="270" t="s">
        <v>185</v>
      </c>
      <c r="F33" s="214" t="s">
        <v>260</v>
      </c>
      <c r="G33" s="251">
        <f>J5</f>
        <v>313</v>
      </c>
      <c r="H33" s="128" t="s">
        <v>236</v>
      </c>
      <c r="I33" s="399"/>
      <c r="J33" s="169">
        <f>ROUND(G33*0.7,0)</f>
        <v>219</v>
      </c>
      <c r="K33" s="200"/>
    </row>
    <row r="34" spans="1:11" s="4" customFormat="1" ht="9" customHeight="1" x14ac:dyDescent="0.15">
      <c r="K34" s="282"/>
    </row>
    <row r="35" spans="1:11" s="4" customFormat="1" ht="15" customHeight="1" x14ac:dyDescent="0.2">
      <c r="A35" s="46"/>
      <c r="K35" s="282"/>
    </row>
  </sheetData>
  <mergeCells count="31">
    <mergeCell ref="I32:I33"/>
    <mergeCell ref="A30:B30"/>
    <mergeCell ref="C30:C31"/>
    <mergeCell ref="D30:I30"/>
    <mergeCell ref="D32:D33"/>
    <mergeCell ref="D4:D5"/>
    <mergeCell ref="A25:B25"/>
    <mergeCell ref="C25:C26"/>
    <mergeCell ref="D25:I25"/>
    <mergeCell ref="E6:G6"/>
    <mergeCell ref="D6:D7"/>
    <mergeCell ref="E7:G7"/>
    <mergeCell ref="D8:D9"/>
    <mergeCell ref="E8:G8"/>
    <mergeCell ref="E9:G9"/>
    <mergeCell ref="D11:D12"/>
    <mergeCell ref="E11:F11"/>
    <mergeCell ref="E12:F12"/>
    <mergeCell ref="A2:B2"/>
    <mergeCell ref="C2:C3"/>
    <mergeCell ref="D2:I3"/>
    <mergeCell ref="K2:K3"/>
    <mergeCell ref="J2:J3"/>
    <mergeCell ref="J30:J31"/>
    <mergeCell ref="D18:E18"/>
    <mergeCell ref="K30:K31"/>
    <mergeCell ref="K25:K26"/>
    <mergeCell ref="I27:I28"/>
    <mergeCell ref="J25:J26"/>
    <mergeCell ref="D19:E19"/>
    <mergeCell ref="D27:D28"/>
  </mergeCells>
  <phoneticPr fontId="3"/>
  <pageMargins left="0.70866141732283472" right="0.70866141732283472" top="0.74803149606299213" bottom="0.74803149606299213" header="0.31496062992125984" footer="0.31496062992125984"/>
  <pageSetup paperSize="9" scale="73" fitToHeight="0" orientation="landscape" cellComments="asDisplayed" r:id="rId1"/>
  <headerFooter>
    <oddFooter>&amp;P / &amp;N ページ</oddFooter>
  </headerFooter>
  <rowBreaks count="1" manualBreakCount="1">
    <brk id="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Normal="84" zoomScaleSheetLayoutView="100" workbookViewId="0">
      <selection activeCell="C13" sqref="C13"/>
    </sheetView>
  </sheetViews>
  <sheetFormatPr defaultRowHeight="12" x14ac:dyDescent="0.15"/>
  <cols>
    <col min="1" max="2" width="7.33203125" customWidth="1"/>
    <col min="3" max="3" width="40.109375" style="298" customWidth="1"/>
    <col min="4" max="4" width="15" customWidth="1"/>
    <col min="5" max="5" width="15.88671875" customWidth="1"/>
    <col min="6" max="6" width="18.88671875" customWidth="1"/>
    <col min="7" max="7" width="11.5546875" customWidth="1"/>
    <col min="8" max="8" width="5.5546875" customWidth="1"/>
    <col min="9" max="9" width="22.6640625" customWidth="1"/>
    <col min="10" max="10" width="11.109375" customWidth="1"/>
    <col min="11" max="11" width="11.6640625" customWidth="1"/>
  </cols>
  <sheetData>
    <row r="1" spans="1:11" ht="30" customHeight="1" x14ac:dyDescent="0.25">
      <c r="A1" s="8" t="s">
        <v>274</v>
      </c>
      <c r="C1" s="295"/>
      <c r="G1" s="37" t="s">
        <v>158</v>
      </c>
    </row>
    <row r="2" spans="1:11" ht="20.100000000000001" customHeight="1" x14ac:dyDescent="0.2">
      <c r="A2" s="429" t="s">
        <v>2</v>
      </c>
      <c r="B2" s="429"/>
      <c r="C2" s="430" t="s">
        <v>0</v>
      </c>
      <c r="D2" s="431" t="s">
        <v>1</v>
      </c>
      <c r="E2" s="432"/>
      <c r="F2" s="432"/>
      <c r="G2" s="432"/>
      <c r="H2" s="432"/>
      <c r="I2" s="433"/>
      <c r="J2" s="308" t="s">
        <v>180</v>
      </c>
      <c r="K2" s="417" t="s">
        <v>5</v>
      </c>
    </row>
    <row r="3" spans="1:11" ht="20.100000000000001" customHeight="1" x14ac:dyDescent="0.2">
      <c r="A3" s="1" t="s">
        <v>3</v>
      </c>
      <c r="B3" s="1" t="s">
        <v>4</v>
      </c>
      <c r="C3" s="430"/>
      <c r="D3" s="434"/>
      <c r="E3" s="435"/>
      <c r="F3" s="435"/>
      <c r="G3" s="435"/>
      <c r="H3" s="435"/>
      <c r="I3" s="436"/>
      <c r="J3" s="303"/>
      <c r="K3" s="418"/>
    </row>
    <row r="4" spans="1:11" ht="28.5" customHeight="1" x14ac:dyDescent="0.15">
      <c r="A4" s="44" t="s">
        <v>291</v>
      </c>
      <c r="B4" s="44">
        <v>1001</v>
      </c>
      <c r="C4" s="296" t="s">
        <v>285</v>
      </c>
      <c r="D4" s="419" t="s">
        <v>292</v>
      </c>
      <c r="E4" s="426"/>
      <c r="F4" s="427"/>
      <c r="G4" s="300" t="s">
        <v>124</v>
      </c>
      <c r="H4" s="428"/>
      <c r="I4" s="301"/>
      <c r="J4" s="82">
        <v>442</v>
      </c>
      <c r="K4" s="240" t="s">
        <v>18</v>
      </c>
    </row>
    <row r="5" spans="1:11" ht="28.5" customHeight="1" x14ac:dyDescent="0.15">
      <c r="A5" s="44" t="s">
        <v>291</v>
      </c>
      <c r="B5" s="44">
        <v>1002</v>
      </c>
      <c r="C5" s="296" t="s">
        <v>288</v>
      </c>
      <c r="D5" s="419" t="s">
        <v>293</v>
      </c>
      <c r="E5" s="420"/>
      <c r="F5" s="420"/>
      <c r="G5" s="300" t="s">
        <v>72</v>
      </c>
      <c r="H5" s="421"/>
      <c r="I5" s="422"/>
      <c r="J5" s="294">
        <f>J4*48.4%</f>
        <v>213.928</v>
      </c>
      <c r="K5" s="285"/>
    </row>
    <row r="6" spans="1:11" ht="28.5" customHeight="1" x14ac:dyDescent="0.15">
      <c r="A6" s="44" t="s">
        <v>291</v>
      </c>
      <c r="B6" s="44">
        <v>1003</v>
      </c>
      <c r="C6" s="296" t="s">
        <v>295</v>
      </c>
      <c r="D6" s="419" t="s">
        <v>296</v>
      </c>
      <c r="E6" s="420"/>
      <c r="F6" s="420"/>
      <c r="G6" s="423" t="s">
        <v>125</v>
      </c>
      <c r="H6" s="424"/>
      <c r="I6" s="425"/>
      <c r="J6" s="82">
        <f>J4</f>
        <v>442</v>
      </c>
      <c r="K6" s="285"/>
    </row>
    <row r="7" spans="1:11" ht="28.5" customHeight="1" x14ac:dyDescent="0.15">
      <c r="A7" s="44" t="s">
        <v>291</v>
      </c>
      <c r="B7" s="44">
        <v>1004</v>
      </c>
      <c r="C7" s="296" t="s">
        <v>299</v>
      </c>
      <c r="D7" s="437" t="s">
        <v>294</v>
      </c>
      <c r="E7" s="438"/>
      <c r="F7" s="438"/>
      <c r="G7" s="300" t="s">
        <v>72</v>
      </c>
      <c r="H7" s="428"/>
      <c r="I7" s="301"/>
      <c r="J7" s="82">
        <f>J4</f>
        <v>442</v>
      </c>
      <c r="K7" s="285"/>
    </row>
    <row r="8" spans="1:11" ht="28.5" customHeight="1" x14ac:dyDescent="0.15">
      <c r="A8" s="77" t="s">
        <v>291</v>
      </c>
      <c r="B8" s="77">
        <v>1011</v>
      </c>
      <c r="C8" s="75" t="s">
        <v>286</v>
      </c>
      <c r="D8" s="411" t="s">
        <v>277</v>
      </c>
      <c r="E8" s="415"/>
      <c r="F8" s="415"/>
      <c r="G8" s="415"/>
      <c r="H8" s="415"/>
      <c r="I8" s="416"/>
      <c r="J8" s="83">
        <f>J4-4</f>
        <v>438</v>
      </c>
      <c r="K8" s="291"/>
    </row>
    <row r="9" spans="1:11" ht="28.5" customHeight="1" x14ac:dyDescent="0.15">
      <c r="A9" s="77" t="s">
        <v>291</v>
      </c>
      <c r="B9" s="77">
        <v>1012</v>
      </c>
      <c r="C9" s="75" t="s">
        <v>289</v>
      </c>
      <c r="D9" s="411" t="s">
        <v>279</v>
      </c>
      <c r="E9" s="415"/>
      <c r="F9" s="415"/>
      <c r="G9" s="415"/>
      <c r="H9" s="415"/>
      <c r="I9" s="416"/>
      <c r="J9" s="292">
        <f>J5-2</f>
        <v>211.928</v>
      </c>
      <c r="K9" s="291"/>
    </row>
    <row r="10" spans="1:11" ht="28.5" customHeight="1" x14ac:dyDescent="0.15">
      <c r="A10" s="77" t="s">
        <v>291</v>
      </c>
      <c r="B10" s="77">
        <v>1013</v>
      </c>
      <c r="C10" s="75" t="s">
        <v>297</v>
      </c>
      <c r="D10" s="411" t="s">
        <v>277</v>
      </c>
      <c r="E10" s="415"/>
      <c r="F10" s="415"/>
      <c r="G10" s="415"/>
      <c r="H10" s="415"/>
      <c r="I10" s="416"/>
      <c r="J10" s="83">
        <f t="shared" ref="J10:J11" si="0">J6-4</f>
        <v>438</v>
      </c>
      <c r="K10" s="291"/>
    </row>
    <row r="11" spans="1:11" ht="28.5" customHeight="1" x14ac:dyDescent="0.15">
      <c r="A11" s="77" t="s">
        <v>291</v>
      </c>
      <c r="B11" s="77">
        <v>1014</v>
      </c>
      <c r="C11" s="75" t="s">
        <v>300</v>
      </c>
      <c r="D11" s="411" t="s">
        <v>277</v>
      </c>
      <c r="E11" s="415"/>
      <c r="F11" s="415"/>
      <c r="G11" s="415"/>
      <c r="H11" s="415"/>
      <c r="I11" s="416"/>
      <c r="J11" s="83">
        <f t="shared" si="0"/>
        <v>438</v>
      </c>
      <c r="K11" s="291"/>
    </row>
    <row r="12" spans="1:11" ht="28.5" customHeight="1" x14ac:dyDescent="0.15">
      <c r="A12" s="77" t="s">
        <v>291</v>
      </c>
      <c r="B12" s="77">
        <v>1015</v>
      </c>
      <c r="C12" s="75" t="s">
        <v>286</v>
      </c>
      <c r="D12" s="411" t="s">
        <v>275</v>
      </c>
      <c r="E12" s="412"/>
      <c r="F12" s="305"/>
      <c r="G12" s="309" t="s">
        <v>278</v>
      </c>
      <c r="H12" s="413"/>
      <c r="I12" s="414"/>
      <c r="J12" s="292">
        <f>J4-4-4</f>
        <v>434</v>
      </c>
      <c r="K12" s="293"/>
    </row>
    <row r="13" spans="1:11" ht="28.5" customHeight="1" x14ac:dyDescent="0.15">
      <c r="A13" s="77" t="s">
        <v>291</v>
      </c>
      <c r="B13" s="77">
        <v>1016</v>
      </c>
      <c r="C13" s="75" t="s">
        <v>289</v>
      </c>
      <c r="D13" s="411" t="s">
        <v>279</v>
      </c>
      <c r="E13" s="412"/>
      <c r="F13" s="305"/>
      <c r="G13" s="309" t="s">
        <v>280</v>
      </c>
      <c r="H13" s="413"/>
      <c r="I13" s="414"/>
      <c r="J13" s="292">
        <f>J5-2-2</f>
        <v>209.928</v>
      </c>
      <c r="K13" s="293"/>
    </row>
    <row r="14" spans="1:11" ht="28.5" customHeight="1" x14ac:dyDescent="0.15">
      <c r="A14" s="77" t="s">
        <v>291</v>
      </c>
      <c r="B14" s="77">
        <v>1017</v>
      </c>
      <c r="C14" s="75" t="s">
        <v>297</v>
      </c>
      <c r="D14" s="411" t="s">
        <v>275</v>
      </c>
      <c r="E14" s="412"/>
      <c r="F14" s="305"/>
      <c r="G14" s="309" t="s">
        <v>278</v>
      </c>
      <c r="H14" s="413"/>
      <c r="I14" s="414"/>
      <c r="J14" s="292">
        <f t="shared" ref="J14:J15" si="1">J6-4-4</f>
        <v>434</v>
      </c>
      <c r="K14" s="293"/>
    </row>
    <row r="15" spans="1:11" ht="28.5" customHeight="1" x14ac:dyDescent="0.15">
      <c r="A15" s="77" t="s">
        <v>291</v>
      </c>
      <c r="B15" s="77">
        <v>1018</v>
      </c>
      <c r="C15" s="75" t="s">
        <v>300</v>
      </c>
      <c r="D15" s="411" t="s">
        <v>275</v>
      </c>
      <c r="E15" s="412"/>
      <c r="F15" s="305"/>
      <c r="G15" s="309" t="s">
        <v>278</v>
      </c>
      <c r="H15" s="413"/>
      <c r="I15" s="414"/>
      <c r="J15" s="292">
        <f t="shared" si="1"/>
        <v>434</v>
      </c>
      <c r="K15" s="293"/>
    </row>
    <row r="16" spans="1:11" ht="28.5" customHeight="1" x14ac:dyDescent="0.15">
      <c r="A16" s="77" t="s">
        <v>291</v>
      </c>
      <c r="B16" s="77">
        <v>1019</v>
      </c>
      <c r="C16" s="75" t="s">
        <v>287</v>
      </c>
      <c r="D16" s="411" t="s">
        <v>277</v>
      </c>
      <c r="E16" s="415"/>
      <c r="F16" s="415"/>
      <c r="G16" s="415"/>
      <c r="H16" s="415"/>
      <c r="I16" s="416"/>
      <c r="J16" s="83">
        <f>J4-4</f>
        <v>438</v>
      </c>
      <c r="K16" s="293"/>
    </row>
    <row r="17" spans="1:11" ht="28.5" customHeight="1" x14ac:dyDescent="0.15">
      <c r="A17" s="77" t="s">
        <v>291</v>
      </c>
      <c r="B17" s="77">
        <v>1020</v>
      </c>
      <c r="C17" s="75" t="s">
        <v>290</v>
      </c>
      <c r="D17" s="411" t="s">
        <v>279</v>
      </c>
      <c r="E17" s="415"/>
      <c r="F17" s="415"/>
      <c r="G17" s="415"/>
      <c r="H17" s="415"/>
      <c r="I17" s="416"/>
      <c r="J17" s="292">
        <f>J5-2</f>
        <v>211.928</v>
      </c>
      <c r="K17" s="293"/>
    </row>
    <row r="18" spans="1:11" ht="28.5" customHeight="1" x14ac:dyDescent="0.15">
      <c r="A18" s="77" t="s">
        <v>291</v>
      </c>
      <c r="B18" s="77">
        <v>1021</v>
      </c>
      <c r="C18" s="75" t="s">
        <v>298</v>
      </c>
      <c r="D18" s="411" t="s">
        <v>277</v>
      </c>
      <c r="E18" s="415"/>
      <c r="F18" s="415"/>
      <c r="G18" s="415"/>
      <c r="H18" s="415"/>
      <c r="I18" s="416"/>
      <c r="J18" s="83">
        <f t="shared" ref="J18:J19" si="2">J6-4</f>
        <v>438</v>
      </c>
      <c r="K18" s="293"/>
    </row>
    <row r="19" spans="1:11" ht="28.5" customHeight="1" x14ac:dyDescent="0.15">
      <c r="A19" s="77" t="s">
        <v>291</v>
      </c>
      <c r="B19" s="77">
        <v>1022</v>
      </c>
      <c r="C19" s="75" t="s">
        <v>301</v>
      </c>
      <c r="D19" s="411" t="s">
        <v>277</v>
      </c>
      <c r="E19" s="415"/>
      <c r="F19" s="415"/>
      <c r="G19" s="415"/>
      <c r="H19" s="415"/>
      <c r="I19" s="416"/>
      <c r="J19" s="83">
        <f t="shared" si="2"/>
        <v>438</v>
      </c>
      <c r="K19" s="293"/>
    </row>
    <row r="20" spans="1:11" ht="28.5" customHeight="1" x14ac:dyDescent="0.15">
      <c r="A20" s="44" t="s">
        <v>291</v>
      </c>
      <c r="B20" s="44">
        <v>2001</v>
      </c>
      <c r="C20" s="296" t="s">
        <v>64</v>
      </c>
      <c r="D20" s="288" t="s">
        <v>276</v>
      </c>
      <c r="E20" s="289"/>
      <c r="F20" s="289"/>
      <c r="G20" s="289"/>
      <c r="H20" s="289"/>
      <c r="I20" s="290"/>
      <c r="J20" s="287">
        <v>300</v>
      </c>
      <c r="K20" s="285"/>
    </row>
    <row r="21" spans="1:11" ht="28.5" customHeight="1" x14ac:dyDescent="0.15">
      <c r="A21" s="29" t="s">
        <v>291</v>
      </c>
      <c r="B21" s="29">
        <v>2002</v>
      </c>
      <c r="C21" s="296" t="s">
        <v>120</v>
      </c>
      <c r="D21" s="53" t="s">
        <v>120</v>
      </c>
      <c r="E21" s="55"/>
      <c r="F21" s="55"/>
      <c r="G21" s="55"/>
      <c r="H21" s="55"/>
      <c r="I21" s="54"/>
      <c r="J21" s="287">
        <v>300</v>
      </c>
      <c r="K21" s="286"/>
    </row>
    <row r="22" spans="1:11" s="4" customFormat="1" ht="9" customHeight="1" x14ac:dyDescent="0.15">
      <c r="C22" s="297"/>
    </row>
    <row r="23" spans="1:11" s="4" customFormat="1" ht="15" customHeight="1" x14ac:dyDescent="0.2">
      <c r="A23" s="46"/>
      <c r="C23" s="297"/>
    </row>
  </sheetData>
  <mergeCells count="37">
    <mergeCell ref="D18:F18"/>
    <mergeCell ref="G18:I18"/>
    <mergeCell ref="D19:F19"/>
    <mergeCell ref="G19:I19"/>
    <mergeCell ref="D8:F8"/>
    <mergeCell ref="G8:I8"/>
    <mergeCell ref="D12:F12"/>
    <mergeCell ref="G12:I12"/>
    <mergeCell ref="D17:F17"/>
    <mergeCell ref="G17:I17"/>
    <mergeCell ref="D16:F16"/>
    <mergeCell ref="G16:I16"/>
    <mergeCell ref="D9:F9"/>
    <mergeCell ref="G9:I9"/>
    <mergeCell ref="D10:F10"/>
    <mergeCell ref="G10:I10"/>
    <mergeCell ref="A2:B2"/>
    <mergeCell ref="C2:C3"/>
    <mergeCell ref="D2:I3"/>
    <mergeCell ref="D7:F7"/>
    <mergeCell ref="G7:I7"/>
    <mergeCell ref="K2:K3"/>
    <mergeCell ref="D5:F5"/>
    <mergeCell ref="D6:F6"/>
    <mergeCell ref="G5:I5"/>
    <mergeCell ref="G6:I6"/>
    <mergeCell ref="J2:J3"/>
    <mergeCell ref="D4:F4"/>
    <mergeCell ref="G4:I4"/>
    <mergeCell ref="D15:F15"/>
    <mergeCell ref="G15:I15"/>
    <mergeCell ref="D11:F11"/>
    <mergeCell ref="G11:I11"/>
    <mergeCell ref="D13:F13"/>
    <mergeCell ref="G13:I13"/>
    <mergeCell ref="D14:F14"/>
    <mergeCell ref="G14:I14"/>
  </mergeCells>
  <phoneticPr fontId="3"/>
  <pageMargins left="0.70866141732283472" right="0.70866141732283472" top="0.74803149606299213" bottom="0.74803149606299213" header="0.31496062992125984" footer="0.31496062992125984"/>
  <pageSetup paperSize="9" scale="87" fitToHeight="0" orientation="landscape" cellComments="asDisplayed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Ａ２訪問型（従前）</vt:lpstr>
      <vt:lpstr>Ａ２訪問型（Ａ型）</vt:lpstr>
      <vt:lpstr>Ａ６通所型（従前）</vt:lpstr>
      <vt:lpstr>Ａ６通所型（Ａ型）</vt:lpstr>
      <vt:lpstr>ケアマネジメント</vt:lpstr>
      <vt:lpstr>'Ａ２訪問型（Ａ型）'!Print_Area</vt:lpstr>
      <vt:lpstr>'Ａ２訪問型（従前）'!Print_Area</vt:lpstr>
      <vt:lpstr>'Ａ６通所型（Ａ型）'!Print_Area</vt:lpstr>
      <vt:lpstr>'Ａ６通所型（従前）'!Print_Area</vt:lpstr>
      <vt:lpstr>ケアマネジメント!Print_Area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SHONAI28023</dc:creator>
  <cp:lastModifiedBy>SHONAI-i02025</cp:lastModifiedBy>
  <cp:lastPrinted>2024-04-23T07:39:32Z</cp:lastPrinted>
  <dcterms:created xsi:type="dcterms:W3CDTF">2016-09-21T00:31:44Z</dcterms:created>
  <dcterms:modified xsi:type="dcterms:W3CDTF">2024-04-23T09:03:38Z</dcterms:modified>
</cp:coreProperties>
</file>